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9 VS 09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F49" i="1"/>
  <c r="H49" i="1" s="1"/>
  <c r="D49" i="1"/>
  <c r="E49" i="1" s="1"/>
  <c r="C49" i="1"/>
  <c r="G48" i="1"/>
  <c r="F48" i="1"/>
  <c r="H48" i="1" s="1"/>
  <c r="D48" i="1"/>
  <c r="E48" i="1" s="1"/>
  <c r="C48" i="1"/>
  <c r="G42" i="1"/>
  <c r="F42" i="1"/>
  <c r="H42" i="1" s="1"/>
  <c r="D42" i="1"/>
  <c r="E42" i="1" s="1"/>
  <c r="C42" i="1"/>
  <c r="G41" i="1"/>
  <c r="F41" i="1"/>
  <c r="H41" i="1" s="1"/>
  <c r="D41" i="1"/>
  <c r="E41" i="1" s="1"/>
  <c r="C41" i="1"/>
  <c r="H40" i="1"/>
  <c r="G40" i="1"/>
  <c r="F40" i="1"/>
  <c r="D40" i="1"/>
  <c r="E40" i="1" s="1"/>
  <c r="C40" i="1"/>
  <c r="G39" i="1"/>
  <c r="F39" i="1"/>
  <c r="H39" i="1" s="1"/>
  <c r="D39" i="1"/>
  <c r="E39" i="1" s="1"/>
  <c r="C39" i="1"/>
  <c r="H38" i="1"/>
  <c r="G38" i="1"/>
  <c r="F38" i="1"/>
  <c r="D38" i="1"/>
  <c r="E38" i="1" s="1"/>
  <c r="C38" i="1"/>
  <c r="G37" i="1"/>
  <c r="F37" i="1"/>
  <c r="H37" i="1" s="1"/>
  <c r="D37" i="1"/>
  <c r="E37" i="1" s="1"/>
  <c r="C37" i="1"/>
  <c r="H36" i="1"/>
  <c r="G36" i="1"/>
  <c r="F36" i="1"/>
  <c r="D36" i="1"/>
  <c r="E36" i="1" s="1"/>
  <c r="C36" i="1"/>
  <c r="G35" i="1"/>
  <c r="F35" i="1"/>
  <c r="H35" i="1" s="1"/>
  <c r="D35" i="1"/>
  <c r="E35" i="1" s="1"/>
  <c r="C35" i="1"/>
  <c r="H34" i="1"/>
  <c r="G34" i="1"/>
  <c r="F34" i="1"/>
  <c r="D34" i="1"/>
  <c r="E34" i="1" s="1"/>
  <c r="C34" i="1"/>
  <c r="G33" i="1"/>
  <c r="F33" i="1"/>
  <c r="H33" i="1" s="1"/>
  <c r="D33" i="1"/>
  <c r="E33" i="1" s="1"/>
  <c r="C33" i="1"/>
  <c r="H32" i="1"/>
  <c r="G32" i="1"/>
  <c r="F32" i="1"/>
  <c r="D32" i="1"/>
  <c r="E32" i="1" s="1"/>
  <c r="C32" i="1"/>
  <c r="G31" i="1"/>
  <c r="F31" i="1"/>
  <c r="H31" i="1" s="1"/>
  <c r="D31" i="1"/>
  <c r="E31" i="1" s="1"/>
  <c r="C31" i="1"/>
  <c r="H30" i="1"/>
  <c r="G30" i="1"/>
  <c r="F30" i="1"/>
  <c r="D30" i="1"/>
  <c r="E30" i="1" s="1"/>
  <c r="C30" i="1"/>
  <c r="G29" i="1"/>
  <c r="F29" i="1"/>
  <c r="H29" i="1" s="1"/>
  <c r="D29" i="1"/>
  <c r="E29" i="1" s="1"/>
  <c r="C29" i="1"/>
  <c r="H28" i="1"/>
  <c r="G28" i="1"/>
  <c r="F28" i="1"/>
  <c r="D28" i="1"/>
  <c r="E28" i="1" s="1"/>
  <c r="C28" i="1"/>
  <c r="G27" i="1"/>
  <c r="F27" i="1"/>
  <c r="H27" i="1" s="1"/>
  <c r="D27" i="1"/>
  <c r="E27" i="1" s="1"/>
  <c r="C27" i="1"/>
  <c r="H26" i="1"/>
  <c r="G26" i="1"/>
  <c r="F26" i="1"/>
  <c r="D26" i="1"/>
  <c r="E26" i="1" s="1"/>
  <c r="C26" i="1"/>
  <c r="G25" i="1"/>
  <c r="F25" i="1"/>
  <c r="H25" i="1" s="1"/>
  <c r="D25" i="1"/>
  <c r="E25" i="1" s="1"/>
  <c r="C25" i="1"/>
  <c r="H24" i="1"/>
  <c r="G24" i="1"/>
  <c r="F24" i="1"/>
  <c r="D24" i="1"/>
  <c r="E24" i="1" s="1"/>
  <c r="C24" i="1"/>
  <c r="G23" i="1"/>
  <c r="G44" i="1" s="1"/>
  <c r="F23" i="1"/>
  <c r="F44" i="1" s="1"/>
  <c r="D23" i="1"/>
  <c r="D44" i="1" s="1"/>
  <c r="C23" i="1"/>
  <c r="C44" i="1" s="1"/>
  <c r="G17" i="1"/>
  <c r="F17" i="1"/>
  <c r="H17" i="1" s="1"/>
  <c r="D17" i="1"/>
  <c r="E17" i="1" s="1"/>
  <c r="C17" i="1"/>
  <c r="H16" i="1"/>
  <c r="G16" i="1"/>
  <c r="F16" i="1"/>
  <c r="D16" i="1"/>
  <c r="E16" i="1" s="1"/>
  <c r="C16" i="1"/>
  <c r="G15" i="1"/>
  <c r="F15" i="1"/>
  <c r="H15" i="1" s="1"/>
  <c r="D15" i="1"/>
  <c r="E15" i="1" s="1"/>
  <c r="C15" i="1"/>
  <c r="H14" i="1"/>
  <c r="G14" i="1"/>
  <c r="F14" i="1"/>
  <c r="D14" i="1"/>
  <c r="E14" i="1" s="1"/>
  <c r="C14" i="1"/>
  <c r="G13" i="1"/>
  <c r="F13" i="1"/>
  <c r="H13" i="1" s="1"/>
  <c r="D13" i="1"/>
  <c r="E13" i="1" s="1"/>
  <c r="C13" i="1"/>
  <c r="H12" i="1"/>
  <c r="G12" i="1"/>
  <c r="F12" i="1"/>
  <c r="D12" i="1"/>
  <c r="E12" i="1" s="1"/>
  <c r="C12" i="1"/>
  <c r="G11" i="1"/>
  <c r="F11" i="1"/>
  <c r="H11" i="1" s="1"/>
  <c r="D11" i="1"/>
  <c r="E11" i="1" s="1"/>
  <c r="C11" i="1"/>
  <c r="H10" i="1"/>
  <c r="G10" i="1"/>
  <c r="F10" i="1"/>
  <c r="D10" i="1"/>
  <c r="E10" i="1" s="1"/>
  <c r="C10" i="1"/>
  <c r="G9" i="1"/>
  <c r="G19" i="1" s="1"/>
  <c r="F9" i="1"/>
  <c r="F19" i="1" s="1"/>
  <c r="D9" i="1"/>
  <c r="D19" i="1" s="1"/>
  <c r="C9" i="1"/>
  <c r="C19" i="1" s="1"/>
  <c r="E19" i="1" l="1"/>
  <c r="E44" i="1"/>
  <c r="H19" i="1"/>
  <c r="H44" i="1"/>
  <c r="H9" i="1"/>
  <c r="H23" i="1"/>
  <c r="E9" i="1"/>
  <c r="E23" i="1"/>
</calcChain>
</file>

<file path=xl/sharedStrings.xml><?xml version="1.0" encoding="utf-8"?>
<sst xmlns="http://schemas.openxmlformats.org/spreadsheetml/2006/main" count="83" uniqueCount="70">
  <si>
    <t>Importaciones del sector madera y muebles -SEPTIEMBRE  2019 VS SEPTIEMBRE 2020
Este cuadro es un adelanto del informe anual de comercio exterior que está en proceso de edición</t>
  </si>
  <si>
    <t>Posición</t>
  </si>
  <si>
    <t>Descripcion</t>
  </si>
  <si>
    <t>Kg</t>
  </si>
  <si>
    <t>USD (CIF)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</si>
  <si>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</si>
  <si>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</si>
  <si>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</si>
  <si>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</si>
  <si>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</si>
  <si>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</si>
  <si>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</si>
  <si>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</si>
  <si>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</si>
  <si>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</si>
  <si>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</si>
  <si>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</si>
  <si>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</si>
  <si>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</si>
  <si>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</si>
  <si>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</si>
  <si>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</si>
  <si>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</si>
  <si>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</si>
  <si>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</si>
  <si>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</si>
  <si>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</si>
  <si>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</si>
  <si>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</si>
  <si>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</si>
  <si>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</si>
  <si>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</si>
  <si>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</si>
  <si>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</si>
  <si>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</si>
  <si>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</si>
  <si>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</si>
  <si>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</si>
  <si>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</si>
  <si>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</si>
  <si>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</si>
  <si>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</si>
  <si>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</si>
  <si>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</si>
  <si>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</si>
  <si>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</si>
  <si>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</si>
  <si>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</si>
  <si>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</si>
  <si>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</si>
  <si>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</si>
  <si>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</si>
  <si>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</si>
  <si>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</si>
  <si>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</si>
  <si>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940370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</si>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</sst>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4" fillId="0" borderId="0" xfId="0" applyNumberFormat="1" applyFont="1" applyBorder="1" applyAlignment="1">
      <alignment horizontal="center"/>
    </xf>
    <xf numFmtId="164" fontId="0" fillId="0" borderId="4" xfId="1" applyNumberFormat="1" applyFont="1" applyBorder="1"/>
    <xf numFmtId="3" fontId="2" fillId="0" borderId="0" xfId="0" applyNumberFormat="1" applyFont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4" fillId="4" borderId="0" xfId="0" applyNumberFormat="1" applyFont="1" applyFill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3" fontId="2" fillId="4" borderId="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4" fillId="0" borderId="0" xfId="0" applyNumberFormat="1" applyFont="1" applyAlignment="1">
      <alignment horizontal="center"/>
    </xf>
    <xf numFmtId="164" fontId="1" fillId="0" borderId="7" xfId="1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/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164" fontId="0" fillId="4" borderId="7" xfId="1" applyNumberFormat="1" applyFont="1" applyFill="1" applyBorder="1"/>
    <xf numFmtId="3" fontId="4" fillId="0" borderId="6" xfId="0" applyNumberFormat="1" applyFont="1" applyBorder="1" applyAlignment="1">
      <alignment horizontal="center"/>
    </xf>
    <xf numFmtId="164" fontId="0" fillId="0" borderId="7" xfId="1" applyNumberFormat="1" applyFont="1" applyBorder="1"/>
    <xf numFmtId="0" fontId="0" fillId="5" borderId="7" xfId="0" applyFill="1" applyBorder="1"/>
    <xf numFmtId="3" fontId="4" fillId="5" borderId="0" xfId="0" applyNumberFormat="1" applyFont="1" applyFill="1" applyAlignment="1">
      <alignment horizontal="center"/>
    </xf>
    <xf numFmtId="164" fontId="0" fillId="5" borderId="7" xfId="1" applyNumberFormat="1" applyFont="1" applyFill="1" applyBorder="1"/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4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5" fillId="0" borderId="20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IM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17"/>
      <sheetName val="PA18"/>
      <sheetName val="PA19"/>
      <sheetName val="PA20"/>
      <sheetName val="12 2019"/>
      <sheetName val="01"/>
      <sheetName val="02"/>
      <sheetName val="03"/>
      <sheetName val="04"/>
      <sheetName val="04 VS 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09 VS 09"/>
      <sheetName val="10"/>
      <sheetName val="11"/>
      <sheetName val="12"/>
      <sheetName val="2020"/>
      <sheetName val="BASE 2019"/>
    </sheetNames>
    <sheetDataSet>
      <sheetData sheetId="0"/>
      <sheetData sheetId="1"/>
      <sheetData sheetId="2"/>
      <sheetData sheetId="3">
        <row r="193">
          <cell r="G193">
            <v>185231</v>
          </cell>
          <cell r="H193">
            <v>206403.65</v>
          </cell>
        </row>
        <row r="294">
          <cell r="G294">
            <v>48873</v>
          </cell>
          <cell r="H294">
            <v>203904</v>
          </cell>
        </row>
        <row r="348">
          <cell r="G348">
            <v>28614</v>
          </cell>
          <cell r="H348">
            <v>45261.3</v>
          </cell>
        </row>
        <row r="488">
          <cell r="G488">
            <v>2356928</v>
          </cell>
          <cell r="H488">
            <v>1046108.3</v>
          </cell>
        </row>
        <row r="676">
          <cell r="G676">
            <v>1733578.92</v>
          </cell>
          <cell r="H676">
            <v>955545.49</v>
          </cell>
        </row>
        <row r="804">
          <cell r="G804">
            <v>77506</v>
          </cell>
          <cell r="H804">
            <v>94303.7</v>
          </cell>
        </row>
        <row r="877">
          <cell r="G877">
            <v>205658</v>
          </cell>
          <cell r="H877">
            <v>200904</v>
          </cell>
        </row>
        <row r="982">
          <cell r="G982">
            <v>59540.99</v>
          </cell>
          <cell r="H982">
            <v>115840.79000000001</v>
          </cell>
        </row>
        <row r="1073">
          <cell r="G1073">
            <v>42447.75</v>
          </cell>
          <cell r="H1073">
            <v>80164.399999999994</v>
          </cell>
        </row>
        <row r="1129">
          <cell r="G1129">
            <v>267084</v>
          </cell>
          <cell r="H1129">
            <v>798901.66</v>
          </cell>
        </row>
        <row r="1178">
          <cell r="G1178">
            <v>33637.89</v>
          </cell>
          <cell r="H1178">
            <v>83738.899999999994</v>
          </cell>
        </row>
        <row r="1243">
          <cell r="G1243">
            <v>6554</v>
          </cell>
          <cell r="H1243">
            <v>41671</v>
          </cell>
        </row>
        <row r="1246">
          <cell r="G1246">
            <v>0</v>
          </cell>
          <cell r="H1246">
            <v>0</v>
          </cell>
        </row>
        <row r="1301">
          <cell r="G1301">
            <v>125806</v>
          </cell>
          <cell r="H1301">
            <v>530557</v>
          </cell>
        </row>
        <row r="1302">
          <cell r="G1302">
            <v>59296</v>
          </cell>
          <cell r="H1302">
            <v>202201</v>
          </cell>
        </row>
        <row r="1358">
          <cell r="G1358">
            <v>125806</v>
          </cell>
          <cell r="H1358">
            <v>530557</v>
          </cell>
        </row>
        <row r="1359">
          <cell r="G1359">
            <v>59296</v>
          </cell>
          <cell r="H1359">
            <v>202201</v>
          </cell>
        </row>
        <row r="1402">
          <cell r="G1402">
            <v>355821</v>
          </cell>
          <cell r="H1402">
            <v>1624924</v>
          </cell>
        </row>
        <row r="1455">
          <cell r="G1455">
            <v>991397</v>
          </cell>
          <cell r="H1455">
            <v>8970589</v>
          </cell>
        </row>
        <row r="1604">
          <cell r="G1604">
            <v>336351</v>
          </cell>
          <cell r="H1604">
            <v>1350642</v>
          </cell>
        </row>
        <row r="1605">
          <cell r="G1605">
            <v>5246720</v>
          </cell>
          <cell r="H1605">
            <v>17880227</v>
          </cell>
        </row>
        <row r="1606">
          <cell r="G1606">
            <v>188323</v>
          </cell>
          <cell r="H1606">
            <v>287245</v>
          </cell>
        </row>
        <row r="1607">
          <cell r="G1607">
            <v>487811.55</v>
          </cell>
          <cell r="H1607">
            <v>635265.63</v>
          </cell>
        </row>
        <row r="1608">
          <cell r="G1608">
            <v>1302386</v>
          </cell>
          <cell r="H1608">
            <v>1483438</v>
          </cell>
        </row>
        <row r="1609">
          <cell r="G1609">
            <v>1661531</v>
          </cell>
          <cell r="H1609">
            <v>4117818</v>
          </cell>
        </row>
        <row r="1610">
          <cell r="G1610">
            <v>511269</v>
          </cell>
          <cell r="H1610">
            <v>2540662</v>
          </cell>
        </row>
        <row r="1696">
          <cell r="G1696">
            <v>48985</v>
          </cell>
          <cell r="H1696">
            <v>508306</v>
          </cell>
        </row>
        <row r="1795">
          <cell r="G1795">
            <v>494269</v>
          </cell>
        </row>
        <row r="1796">
          <cell r="G1796">
            <v>76383</v>
          </cell>
        </row>
        <row r="1797">
          <cell r="G1797">
            <v>730916</v>
          </cell>
        </row>
        <row r="1798">
          <cell r="G1798">
            <v>4110291</v>
          </cell>
        </row>
        <row r="1804">
          <cell r="H1804">
            <v>1135285</v>
          </cell>
        </row>
        <row r="1805">
          <cell r="H1805">
            <v>707379.06</v>
          </cell>
        </row>
        <row r="1806">
          <cell r="H1806">
            <v>2556823</v>
          </cell>
        </row>
        <row r="1807">
          <cell r="H1807">
            <v>22407611</v>
          </cell>
        </row>
      </sheetData>
      <sheetData sheetId="4">
        <row r="193">
          <cell r="G193">
            <v>451403</v>
          </cell>
          <cell r="H193">
            <v>433958.62</v>
          </cell>
        </row>
        <row r="294">
          <cell r="G294">
            <v>75772</v>
          </cell>
          <cell r="H294">
            <v>312513</v>
          </cell>
        </row>
        <row r="348">
          <cell r="G348">
            <v>212</v>
          </cell>
          <cell r="H348">
            <v>2317</v>
          </cell>
        </row>
        <row r="485">
          <cell r="G485">
            <v>4954792.34</v>
          </cell>
          <cell r="H485">
            <v>1794525.0199999998</v>
          </cell>
        </row>
        <row r="670">
          <cell r="G670">
            <v>3008871.95</v>
          </cell>
          <cell r="H670">
            <v>1576896.85</v>
          </cell>
        </row>
        <row r="798">
          <cell r="G798">
            <v>394745</v>
          </cell>
          <cell r="H798">
            <v>376600.33999999997</v>
          </cell>
        </row>
        <row r="871">
          <cell r="G871">
            <v>320147</v>
          </cell>
          <cell r="H871">
            <v>285251</v>
          </cell>
        </row>
        <row r="969">
          <cell r="G969">
            <v>97982.47</v>
          </cell>
          <cell r="H969">
            <v>212200.78</v>
          </cell>
        </row>
        <row r="1050">
          <cell r="G1050">
            <v>575019.98</v>
          </cell>
          <cell r="H1050">
            <v>933483.77</v>
          </cell>
        </row>
        <row r="1105">
          <cell r="G1105">
            <v>439709</v>
          </cell>
          <cell r="H1105">
            <v>1555281.74</v>
          </cell>
        </row>
        <row r="1154">
          <cell r="G1154">
            <v>28619.34</v>
          </cell>
          <cell r="H1154">
            <v>65822.87</v>
          </cell>
        </row>
        <row r="1221">
          <cell r="G1221">
            <v>3147</v>
          </cell>
          <cell r="H1221">
            <v>13174</v>
          </cell>
        </row>
        <row r="1222">
          <cell r="G1222">
            <v>51</v>
          </cell>
          <cell r="H1222">
            <v>426</v>
          </cell>
        </row>
        <row r="1285">
          <cell r="G1285">
            <v>177934</v>
          </cell>
          <cell r="H1285">
            <v>562896</v>
          </cell>
        </row>
        <row r="1286">
          <cell r="G1286">
            <v>62595</v>
          </cell>
          <cell r="H1286">
            <v>200720</v>
          </cell>
        </row>
        <row r="1346">
          <cell r="G1346">
            <v>248842</v>
          </cell>
          <cell r="H1346">
            <v>888241</v>
          </cell>
        </row>
        <row r="1347">
          <cell r="G1347">
            <v>675021</v>
          </cell>
          <cell r="H1347">
            <v>2221611</v>
          </cell>
        </row>
        <row r="1390">
          <cell r="G1390">
            <v>236391</v>
          </cell>
          <cell r="H1390">
            <v>1134844</v>
          </cell>
        </row>
        <row r="1435">
          <cell r="G1435">
            <v>824852</v>
          </cell>
          <cell r="H1435">
            <v>6666954</v>
          </cell>
        </row>
        <row r="1573">
          <cell r="G1573">
            <v>22984</v>
          </cell>
          <cell r="H1573">
            <v>167489</v>
          </cell>
        </row>
        <row r="1574">
          <cell r="G1574">
            <v>608642</v>
          </cell>
          <cell r="H1574">
            <v>1910538</v>
          </cell>
        </row>
        <row r="1575">
          <cell r="G1575">
            <v>15751</v>
          </cell>
          <cell r="H1575">
            <v>26029</v>
          </cell>
        </row>
        <row r="1576">
          <cell r="G1576">
            <v>10493.98</v>
          </cell>
          <cell r="H1576">
            <v>6923.23</v>
          </cell>
        </row>
        <row r="1577">
          <cell r="G1577">
            <v>214585</v>
          </cell>
          <cell r="H1577">
            <v>183956</v>
          </cell>
        </row>
        <row r="1578">
          <cell r="G1578">
            <v>258154</v>
          </cell>
          <cell r="H1578">
            <v>411686</v>
          </cell>
        </row>
        <row r="1579">
          <cell r="G1579">
            <v>56562</v>
          </cell>
          <cell r="H1579">
            <v>250189</v>
          </cell>
        </row>
        <row r="1665">
          <cell r="G1665">
            <v>39490</v>
          </cell>
          <cell r="H1665">
            <v>182964</v>
          </cell>
        </row>
        <row r="1755">
          <cell r="G1755">
            <v>25404</v>
          </cell>
          <cell r="H1755">
            <v>63397</v>
          </cell>
        </row>
        <row r="1756">
          <cell r="G1756">
            <v>22282</v>
          </cell>
          <cell r="H1756">
            <v>153388</v>
          </cell>
        </row>
        <row r="1757">
          <cell r="G1757">
            <v>68801</v>
          </cell>
          <cell r="H1757">
            <v>230762</v>
          </cell>
        </row>
        <row r="1758">
          <cell r="G1758">
            <v>140398</v>
          </cell>
          <cell r="H1758">
            <v>698724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9"/>
  <sheetViews>
    <sheetView tabSelected="1" workbookViewId="0">
      <selection activeCell="F52" sqref="F52"/>
    </sheetView>
  </sheetViews>
  <sheetFormatPr baseColWidth="10" defaultRowHeight="15" x14ac:dyDescent="0.25"/>
  <cols>
    <col min="1" max="1" width="18" customWidth="1"/>
    <col min="2" max="2" width="45.28515625" customWidth="1"/>
    <col min="3" max="3" width="24.42578125" customWidth="1"/>
    <col min="4" max="4" width="21.85546875" customWidth="1"/>
    <col min="5" max="5" width="10" customWidth="1"/>
    <col min="6" max="6" width="22.5703125" customWidth="1"/>
    <col min="7" max="7" width="21.140625" customWidth="1"/>
    <col min="8" max="8" width="9" bestFit="1" customWidth="1"/>
  </cols>
  <sheetData>
    <row r="1" spans="1:8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8" x14ac:dyDescent="0.25">
      <c r="A2" s="5"/>
      <c r="B2" s="6"/>
      <c r="C2" s="7"/>
      <c r="D2" s="7"/>
      <c r="E2" s="7"/>
      <c r="F2" s="7"/>
      <c r="G2" s="7"/>
      <c r="H2" s="8"/>
    </row>
    <row r="3" spans="1:8" x14ac:dyDescent="0.25">
      <c r="A3" s="5"/>
      <c r="B3" s="6"/>
      <c r="C3" s="7"/>
      <c r="D3" s="7"/>
      <c r="E3" s="7"/>
      <c r="F3" s="7"/>
      <c r="G3" s="7"/>
      <c r="H3" s="8"/>
    </row>
    <row r="4" spans="1:8" x14ac:dyDescent="0.25">
      <c r="A4" s="5"/>
      <c r="B4" s="6"/>
      <c r="C4" s="7"/>
      <c r="D4" s="7"/>
      <c r="E4" s="7"/>
      <c r="F4" s="7"/>
      <c r="G4" s="7"/>
      <c r="H4" s="8"/>
    </row>
    <row r="5" spans="1:8" x14ac:dyDescent="0.25">
      <c r="A5" s="5"/>
      <c r="B5" s="6"/>
      <c r="C5" s="7"/>
      <c r="D5" s="7"/>
      <c r="E5" s="7"/>
      <c r="F5" s="7"/>
      <c r="G5" s="7"/>
      <c r="H5" s="8"/>
    </row>
    <row r="6" spans="1:8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8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8" ht="15.75" thickBot="1" x14ac:dyDescent="0.3">
      <c r="A8" s="16"/>
      <c r="B8" s="17"/>
      <c r="C8" s="18">
        <v>43709</v>
      </c>
      <c r="D8" s="18">
        <v>44075</v>
      </c>
      <c r="E8" s="19" t="s">
        <v>5</v>
      </c>
      <c r="F8" s="18">
        <v>43709</v>
      </c>
      <c r="G8" s="18">
        <v>44075</v>
      </c>
      <c r="H8" s="20" t="s">
        <v>5</v>
      </c>
    </row>
    <row r="9" spans="1:8" x14ac:dyDescent="0.25">
      <c r="A9" s="21" t="s">
        <v>6</v>
      </c>
      <c r="B9" s="22" t="s">
        <v>7</v>
      </c>
      <c r="C9" s="23">
        <f>[1]PA19!G193</f>
        <v>185231</v>
      </c>
      <c r="D9" s="23">
        <f>[1]PA20!G193</f>
        <v>451403</v>
      </c>
      <c r="E9" s="24">
        <f>D9/C9-1</f>
        <v>1.4369732928073593</v>
      </c>
      <c r="F9" s="25">
        <f>[1]PA19!H193</f>
        <v>206403.65</v>
      </c>
      <c r="G9" s="26">
        <f>[1]PA20!H193</f>
        <v>433958.62</v>
      </c>
      <c r="H9" s="24">
        <f>G9/F9-1</f>
        <v>1.1024755133932951</v>
      </c>
    </row>
    <row r="10" spans="1:8" x14ac:dyDescent="0.25">
      <c r="A10" s="27" t="s">
        <v>8</v>
      </c>
      <c r="B10" s="28" t="s">
        <v>9</v>
      </c>
      <c r="C10" s="29">
        <f>[1]PA19!G294</f>
        <v>48873</v>
      </c>
      <c r="D10" s="30">
        <f>[1]PA20!G294</f>
        <v>75772</v>
      </c>
      <c r="E10" s="31">
        <f t="shared" ref="E10:E17" si="0">D10/C10-1</f>
        <v>0.55038569353221622</v>
      </c>
      <c r="F10" s="29">
        <f>[1]PA19!H294</f>
        <v>203904</v>
      </c>
      <c r="G10" s="32">
        <f>[1]PA20!H294</f>
        <v>312513</v>
      </c>
      <c r="H10" s="31">
        <f t="shared" ref="H10:H17" si="1">G10/F10-1</f>
        <v>0.53264771657250476</v>
      </c>
    </row>
    <row r="11" spans="1:8" x14ac:dyDescent="0.25">
      <c r="A11" s="33" t="s">
        <v>10</v>
      </c>
      <c r="B11" s="34" t="s">
        <v>11</v>
      </c>
      <c r="C11" s="35">
        <f>[1]PA19!G348</f>
        <v>28614</v>
      </c>
      <c r="D11" s="23">
        <f>[1]PA20!G348</f>
        <v>212</v>
      </c>
      <c r="E11" s="36">
        <f t="shared" si="0"/>
        <v>-0.9925910393513665</v>
      </c>
      <c r="F11" s="35">
        <f>[1]PA19!H348</f>
        <v>45261.3</v>
      </c>
      <c r="G11" s="23">
        <f>[1]PA20!H348</f>
        <v>2317</v>
      </c>
      <c r="H11" s="36">
        <f t="shared" si="1"/>
        <v>-0.94880836387819179</v>
      </c>
    </row>
    <row r="12" spans="1:8" x14ac:dyDescent="0.25">
      <c r="A12" s="27" t="s">
        <v>12</v>
      </c>
      <c r="B12" s="28" t="s">
        <v>13</v>
      </c>
      <c r="C12" s="29">
        <f>[1]PA19!G488</f>
        <v>2356928</v>
      </c>
      <c r="D12" s="30">
        <f>[1]PA20!G485</f>
        <v>4954792.34</v>
      </c>
      <c r="E12" s="31">
        <f t="shared" si="0"/>
        <v>1.1022247349091701</v>
      </c>
      <c r="F12" s="29">
        <f>[1]PA19!H488</f>
        <v>1046108.3</v>
      </c>
      <c r="G12" s="30">
        <f>[1]PA20!H485</f>
        <v>1794525.0199999998</v>
      </c>
      <c r="H12" s="31">
        <f t="shared" si="1"/>
        <v>0.71542948277917273</v>
      </c>
    </row>
    <row r="13" spans="1:8" x14ac:dyDescent="0.25">
      <c r="A13" s="33" t="s">
        <v>14</v>
      </c>
      <c r="B13" s="34" t="s">
        <v>15</v>
      </c>
      <c r="C13" s="35">
        <f>[1]PA19!G676</f>
        <v>1733578.92</v>
      </c>
      <c r="D13" s="23">
        <f>[1]PA20!G670</f>
        <v>3008871.95</v>
      </c>
      <c r="E13" s="36">
        <f t="shared" si="0"/>
        <v>0.73564174972778296</v>
      </c>
      <c r="F13" s="35">
        <f>[1]PA19!H676</f>
        <v>955545.49</v>
      </c>
      <c r="G13" s="23">
        <f>[1]PA20!H670</f>
        <v>1576896.85</v>
      </c>
      <c r="H13" s="36">
        <f t="shared" si="1"/>
        <v>0.65025827289499327</v>
      </c>
    </row>
    <row r="14" spans="1:8" x14ac:dyDescent="0.25">
      <c r="A14" s="27" t="s">
        <v>16</v>
      </c>
      <c r="B14" s="28" t="s">
        <v>17</v>
      </c>
      <c r="C14" s="29">
        <f>[1]PA19!G804</f>
        <v>77506</v>
      </c>
      <c r="D14" s="30">
        <f>[1]PA20!G798</f>
        <v>394745</v>
      </c>
      <c r="E14" s="31">
        <f t="shared" si="0"/>
        <v>4.0930895672593088</v>
      </c>
      <c r="F14" s="29">
        <f>[1]PA19!H804</f>
        <v>94303.7</v>
      </c>
      <c r="G14" s="30">
        <f>[1]PA20!H798</f>
        <v>376600.33999999997</v>
      </c>
      <c r="H14" s="31">
        <f t="shared" si="1"/>
        <v>2.9934842429300228</v>
      </c>
    </row>
    <row r="15" spans="1:8" x14ac:dyDescent="0.25">
      <c r="A15" s="33" t="s">
        <v>18</v>
      </c>
      <c r="B15" s="34" t="s">
        <v>19</v>
      </c>
      <c r="C15" s="35">
        <f>[1]PA19!G877</f>
        <v>205658</v>
      </c>
      <c r="D15" s="35">
        <f>[1]PA20!G871</f>
        <v>320147</v>
      </c>
      <c r="E15" s="36">
        <f t="shared" si="0"/>
        <v>0.55669606822977946</v>
      </c>
      <c r="F15" s="35">
        <f>[1]PA19!H877</f>
        <v>200904</v>
      </c>
      <c r="G15" s="35">
        <f>[1]PA20!H871</f>
        <v>285251</v>
      </c>
      <c r="H15" s="36">
        <f t="shared" si="1"/>
        <v>0.41983733524469402</v>
      </c>
    </row>
    <row r="16" spans="1:8" x14ac:dyDescent="0.25">
      <c r="A16" s="27" t="s">
        <v>20</v>
      </c>
      <c r="B16" s="28" t="s">
        <v>21</v>
      </c>
      <c r="C16" s="29">
        <f>[1]PA19!G982</f>
        <v>59540.99</v>
      </c>
      <c r="D16" s="29">
        <f>[1]PA20!G969</f>
        <v>97982.47</v>
      </c>
      <c r="E16" s="31">
        <f t="shared" si="0"/>
        <v>0.64563051437337537</v>
      </c>
      <c r="F16" s="29">
        <f>[1]PA19!H982</f>
        <v>115840.79000000001</v>
      </c>
      <c r="G16" s="29">
        <f>[1]PA20!H969</f>
        <v>212200.78</v>
      </c>
      <c r="H16" s="31">
        <f t="shared" si="1"/>
        <v>0.8318312573662523</v>
      </c>
    </row>
    <row r="17" spans="1:8" ht="15.75" thickBot="1" x14ac:dyDescent="0.3">
      <c r="A17" s="37" t="s">
        <v>22</v>
      </c>
      <c r="B17" s="38" t="s">
        <v>23</v>
      </c>
      <c r="C17" s="39">
        <f>[1]PA19!G1073</f>
        <v>42447.75</v>
      </c>
      <c r="D17" s="40">
        <f>[1]PA20!G1050</f>
        <v>575019.98</v>
      </c>
      <c r="E17" s="41">
        <f t="shared" si="0"/>
        <v>12.546536153270786</v>
      </c>
      <c r="F17" s="39">
        <f>[1]PA19!H1073</f>
        <v>80164.399999999994</v>
      </c>
      <c r="G17" s="40">
        <f>[1]PA20!H1050</f>
        <v>933483.77</v>
      </c>
      <c r="H17" s="41">
        <f t="shared" si="1"/>
        <v>10.644617436168675</v>
      </c>
    </row>
    <row r="18" spans="1:8" ht="15.75" thickBot="1" x14ac:dyDescent="0.3">
      <c r="B18" s="42"/>
      <c r="C18" s="43"/>
      <c r="D18" s="43"/>
      <c r="E18" s="44"/>
      <c r="H18" s="44"/>
    </row>
    <row r="19" spans="1:8" ht="16.5" thickBot="1" x14ac:dyDescent="0.3">
      <c r="A19" s="45" t="s">
        <v>24</v>
      </c>
      <c r="B19" s="46"/>
      <c r="C19" s="47">
        <f>SUM(C9:C17)</f>
        <v>4738377.66</v>
      </c>
      <c r="D19" s="48">
        <f>SUM(D9:D17)</f>
        <v>9878945.7400000002</v>
      </c>
      <c r="E19" s="49">
        <f>D19/C19-1</f>
        <v>1.084879350878925</v>
      </c>
      <c r="F19" s="47">
        <f>SUM(F9:F17)</f>
        <v>2948435.6300000004</v>
      </c>
      <c r="G19" s="48">
        <f>SUM(G9:G17)</f>
        <v>5927746.3800000008</v>
      </c>
      <c r="H19" s="49">
        <f>G19/F19-1</f>
        <v>1.0104716954597377</v>
      </c>
    </row>
    <row r="20" spans="1:8" ht="15.75" thickBot="1" x14ac:dyDescent="0.3">
      <c r="B20" s="42"/>
      <c r="C20" s="43"/>
      <c r="D20" s="43"/>
    </row>
    <row r="21" spans="1:8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8" ht="15.75" thickBot="1" x14ac:dyDescent="0.3">
      <c r="A22" s="16"/>
      <c r="B22" s="17"/>
      <c r="C22" s="18">
        <v>43709</v>
      </c>
      <c r="D22" s="18">
        <v>44075</v>
      </c>
      <c r="E22" s="19" t="s">
        <v>5</v>
      </c>
      <c r="F22" s="18">
        <v>43709</v>
      </c>
      <c r="G22" s="18">
        <v>44075</v>
      </c>
      <c r="H22" s="20" t="s">
        <v>5</v>
      </c>
    </row>
    <row r="23" spans="1:8" x14ac:dyDescent="0.25">
      <c r="A23" s="21" t="s">
        <v>25</v>
      </c>
      <c r="B23" s="22" t="s">
        <v>26</v>
      </c>
      <c r="C23" s="50">
        <f>[1]PA19!G1129</f>
        <v>267084</v>
      </c>
      <c r="D23" s="35">
        <f>[1]PA20!G1105</f>
        <v>439709</v>
      </c>
      <c r="E23" s="24">
        <f t="shared" ref="E23:E42" si="2">D23/C23-1</f>
        <v>0.64633224004433054</v>
      </c>
      <c r="F23" s="50">
        <f>[1]PA19!H1129</f>
        <v>798901.66</v>
      </c>
      <c r="G23" s="35">
        <f>[1]PA20!H1105</f>
        <v>1555281.74</v>
      </c>
      <c r="H23" s="24">
        <f t="shared" ref="H23:H40" si="3">G23/F23-1</f>
        <v>0.94677495099960107</v>
      </c>
    </row>
    <row r="24" spans="1:8" x14ac:dyDescent="0.25">
      <c r="A24" s="27" t="s">
        <v>27</v>
      </c>
      <c r="B24" s="28" t="s">
        <v>28</v>
      </c>
      <c r="C24" s="51">
        <f>[1]PA19!G1178</f>
        <v>33637.89</v>
      </c>
      <c r="D24" s="29">
        <f>[1]PA20!G1154</f>
        <v>28619.34</v>
      </c>
      <c r="E24" s="52">
        <f t="shared" si="2"/>
        <v>-0.1491933649821674</v>
      </c>
      <c r="F24" s="51">
        <f>[1]PA19!H1178</f>
        <v>83738.899999999994</v>
      </c>
      <c r="G24" s="29">
        <f>[1]PA20!H1154</f>
        <v>65822.87</v>
      </c>
      <c r="H24" s="52">
        <f t="shared" si="3"/>
        <v>-0.2139511027730242</v>
      </c>
    </row>
    <row r="25" spans="1:8" x14ac:dyDescent="0.25">
      <c r="A25" s="33" t="s">
        <v>29</v>
      </c>
      <c r="B25" s="34" t="s">
        <v>30</v>
      </c>
      <c r="C25" s="53">
        <f>[1]PA19!G1243</f>
        <v>6554</v>
      </c>
      <c r="D25" s="23">
        <f>[1]PA20!G1221</f>
        <v>3147</v>
      </c>
      <c r="E25" s="54">
        <f t="shared" si="2"/>
        <v>-0.519835215135795</v>
      </c>
      <c r="F25" s="53">
        <f>[1]PA19!H1243</f>
        <v>41671</v>
      </c>
      <c r="G25" s="23">
        <f>[1]PA20!H1221</f>
        <v>13174</v>
      </c>
      <c r="H25" s="54">
        <f t="shared" si="3"/>
        <v>-0.68385687888459601</v>
      </c>
    </row>
    <row r="26" spans="1:8" x14ac:dyDescent="0.25">
      <c r="A26" s="27" t="s">
        <v>31</v>
      </c>
      <c r="B26" s="28" t="s">
        <v>32</v>
      </c>
      <c r="C26" s="51">
        <f>[1]PA19!G1246</f>
        <v>0</v>
      </c>
      <c r="D26" s="29">
        <f>[1]PA20!G1222</f>
        <v>51</v>
      </c>
      <c r="E26" s="52" t="e">
        <f t="shared" si="2"/>
        <v>#DIV/0!</v>
      </c>
      <c r="F26" s="51">
        <f>[1]PA19!H1246</f>
        <v>0</v>
      </c>
      <c r="G26" s="29">
        <f>[1]PA20!H1222</f>
        <v>426</v>
      </c>
      <c r="H26" s="52" t="e">
        <f t="shared" si="3"/>
        <v>#DIV/0!</v>
      </c>
    </row>
    <row r="27" spans="1:8" x14ac:dyDescent="0.25">
      <c r="A27" s="33" t="s">
        <v>33</v>
      </c>
      <c r="B27" s="34" t="s">
        <v>34</v>
      </c>
      <c r="C27" s="53">
        <f>[1]PA19!G1301</f>
        <v>125806</v>
      </c>
      <c r="D27" s="35">
        <f>[1]PA20!G1285</f>
        <v>177934</v>
      </c>
      <c r="E27" s="54">
        <f t="shared" si="2"/>
        <v>0.41435225664912645</v>
      </c>
      <c r="F27" s="53">
        <f>[1]PA19!H1301</f>
        <v>530557</v>
      </c>
      <c r="G27" s="35">
        <f>[1]PA20!H1285</f>
        <v>562896</v>
      </c>
      <c r="H27" s="54">
        <f t="shared" si="3"/>
        <v>6.0952923060104691E-2</v>
      </c>
    </row>
    <row r="28" spans="1:8" x14ac:dyDescent="0.25">
      <c r="A28" s="27" t="s">
        <v>35</v>
      </c>
      <c r="B28" s="28" t="s">
        <v>36</v>
      </c>
      <c r="C28" s="29">
        <f>[1]PA19!G1302</f>
        <v>59296</v>
      </c>
      <c r="D28" s="29">
        <f>[1]PA20!G1286</f>
        <v>62595</v>
      </c>
      <c r="E28" s="52">
        <f t="shared" si="2"/>
        <v>5.5636130599028499E-2</v>
      </c>
      <c r="F28" s="29">
        <f>[1]PA19!H1302</f>
        <v>202201</v>
      </c>
      <c r="G28" s="29">
        <f>[1]PA20!H1286</f>
        <v>200720</v>
      </c>
      <c r="H28" s="52">
        <f t="shared" si="3"/>
        <v>-7.324395032665465E-3</v>
      </c>
    </row>
    <row r="29" spans="1:8" x14ac:dyDescent="0.25">
      <c r="A29" s="33" t="s">
        <v>37</v>
      </c>
      <c r="B29" s="55" t="s">
        <v>38</v>
      </c>
      <c r="C29" s="53">
        <f>[1]PA19!G1358</f>
        <v>125806</v>
      </c>
      <c r="D29" s="56">
        <f>[1]PA20!G1346</f>
        <v>248842</v>
      </c>
      <c r="E29" s="57">
        <f t="shared" si="2"/>
        <v>0.97798197224297723</v>
      </c>
      <c r="F29" s="53">
        <f>[1]PA19!H1358</f>
        <v>530557</v>
      </c>
      <c r="G29" s="56">
        <f>[1]PA20!H1346</f>
        <v>888241</v>
      </c>
      <c r="H29" s="57">
        <f t="shared" si="3"/>
        <v>0.67416696038314461</v>
      </c>
    </row>
    <row r="30" spans="1:8" x14ac:dyDescent="0.25">
      <c r="A30" s="27" t="s">
        <v>39</v>
      </c>
      <c r="B30" s="28" t="s">
        <v>40</v>
      </c>
      <c r="C30" s="51">
        <f>[1]PA19!G1359</f>
        <v>59296</v>
      </c>
      <c r="D30" s="29">
        <f>[1]PA20!G1347</f>
        <v>675021</v>
      </c>
      <c r="E30" s="52">
        <f t="shared" si="2"/>
        <v>10.383921343766865</v>
      </c>
      <c r="F30" s="51">
        <f>[1]PA19!H1359</f>
        <v>202201</v>
      </c>
      <c r="G30" s="29">
        <f>[1]PA20!H1347</f>
        <v>2221611</v>
      </c>
      <c r="H30" s="52">
        <f t="shared" si="3"/>
        <v>9.9871415077076762</v>
      </c>
    </row>
    <row r="31" spans="1:8" x14ac:dyDescent="0.25">
      <c r="A31" s="33" t="s">
        <v>41</v>
      </c>
      <c r="B31" s="34" t="s">
        <v>42</v>
      </c>
      <c r="C31" s="53">
        <f>[1]PA19!G1402</f>
        <v>355821</v>
      </c>
      <c r="D31" s="56">
        <f>[1]PA20!G1390</f>
        <v>236391</v>
      </c>
      <c r="E31" s="57">
        <f t="shared" si="2"/>
        <v>-0.33564629406358815</v>
      </c>
      <c r="F31" s="53">
        <f>[1]PA19!H1402</f>
        <v>1624924</v>
      </c>
      <c r="G31" s="56">
        <f>[1]PA20!H1390</f>
        <v>1134844</v>
      </c>
      <c r="H31" s="54">
        <f t="shared" si="3"/>
        <v>-0.30160179799178299</v>
      </c>
    </row>
    <row r="32" spans="1:8" x14ac:dyDescent="0.25">
      <c r="A32" s="27" t="s">
        <v>43</v>
      </c>
      <c r="B32" s="28" t="s">
        <v>44</v>
      </c>
      <c r="C32" s="51">
        <f>[1]PA19!G1604</f>
        <v>336351</v>
      </c>
      <c r="D32" s="29">
        <f>[1]PA20!G1573</f>
        <v>22984</v>
      </c>
      <c r="E32" s="52">
        <f t="shared" si="2"/>
        <v>-0.93166662207039674</v>
      </c>
      <c r="F32" s="51">
        <f>[1]PA19!H1604</f>
        <v>1350642</v>
      </c>
      <c r="G32" s="29">
        <f>[1]PA20!H1573</f>
        <v>167489</v>
      </c>
      <c r="H32" s="52">
        <f t="shared" si="3"/>
        <v>-0.87599304626984797</v>
      </c>
    </row>
    <row r="33" spans="1:8" x14ac:dyDescent="0.25">
      <c r="A33" s="33" t="s">
        <v>45</v>
      </c>
      <c r="B33" s="34" t="s">
        <v>46</v>
      </c>
      <c r="C33" s="53">
        <f>[1]PA19!G1605</f>
        <v>5246720</v>
      </c>
      <c r="D33" s="56">
        <f>[1]PA20!G1574</f>
        <v>608642</v>
      </c>
      <c r="E33" s="54">
        <f t="shared" si="2"/>
        <v>-0.88399571541839472</v>
      </c>
      <c r="F33" s="53">
        <f>[1]PA19!H1605</f>
        <v>17880227</v>
      </c>
      <c r="G33" s="56">
        <f>[1]PA20!H1574</f>
        <v>1910538</v>
      </c>
      <c r="H33" s="54">
        <f t="shared" si="3"/>
        <v>-0.89314800086151036</v>
      </c>
    </row>
    <row r="34" spans="1:8" x14ac:dyDescent="0.25">
      <c r="A34" s="27" t="s">
        <v>47</v>
      </c>
      <c r="B34" s="28" t="s">
        <v>48</v>
      </c>
      <c r="C34" s="51">
        <f>[1]PA19!G1606</f>
        <v>188323</v>
      </c>
      <c r="D34" s="29">
        <f>[1]PA20!G1575</f>
        <v>15751</v>
      </c>
      <c r="E34" s="52">
        <f t="shared" si="2"/>
        <v>-0.91636178268188162</v>
      </c>
      <c r="F34" s="51">
        <f>[1]PA19!H1606</f>
        <v>287245</v>
      </c>
      <c r="G34" s="29">
        <f>[1]PA20!H1575</f>
        <v>26029</v>
      </c>
      <c r="H34" s="52">
        <f>G34/F34-1</f>
        <v>-0.9093839753520514</v>
      </c>
    </row>
    <row r="35" spans="1:8" x14ac:dyDescent="0.25">
      <c r="A35" s="33" t="s">
        <v>49</v>
      </c>
      <c r="B35" s="34" t="s">
        <v>50</v>
      </c>
      <c r="C35" s="53">
        <f>[1]PA19!G1607</f>
        <v>487811.55</v>
      </c>
      <c r="D35" s="56">
        <f>[1]PA20!G1576</f>
        <v>10493.98</v>
      </c>
      <c r="E35" s="54">
        <f t="shared" si="2"/>
        <v>-0.97848763523536908</v>
      </c>
      <c r="F35" s="53">
        <f>[1]PA19!H1607</f>
        <v>635265.63</v>
      </c>
      <c r="G35" s="56">
        <f>[1]PA20!H1576</f>
        <v>6923.23</v>
      </c>
      <c r="H35" s="54">
        <f t="shared" si="3"/>
        <v>-0.98910183445624156</v>
      </c>
    </row>
    <row r="36" spans="1:8" x14ac:dyDescent="0.25">
      <c r="A36" s="27" t="s">
        <v>51</v>
      </c>
      <c r="B36" s="28" t="s">
        <v>52</v>
      </c>
      <c r="C36" s="51">
        <f>[1]PA19!G1608</f>
        <v>1302386</v>
      </c>
      <c r="D36" s="29">
        <f>[1]PA20!G1577</f>
        <v>214585</v>
      </c>
      <c r="E36" s="52">
        <f t="shared" si="2"/>
        <v>-0.8352370188254481</v>
      </c>
      <c r="F36" s="51">
        <f>[1]PA19!H1608</f>
        <v>1483438</v>
      </c>
      <c r="G36" s="29">
        <f>[1]PA20!H1577</f>
        <v>183956</v>
      </c>
      <c r="H36" s="52">
        <f t="shared" si="3"/>
        <v>-0.8759934692248682</v>
      </c>
    </row>
    <row r="37" spans="1:8" x14ac:dyDescent="0.25">
      <c r="A37" s="33" t="s">
        <v>53</v>
      </c>
      <c r="B37" s="34" t="s">
        <v>54</v>
      </c>
      <c r="C37" s="53">
        <f>[1]PA19!G1609</f>
        <v>1661531</v>
      </c>
      <c r="D37" s="56">
        <f>[1]PA20!G1578</f>
        <v>258154</v>
      </c>
      <c r="E37" s="54">
        <f t="shared" si="2"/>
        <v>-0.84462883930543575</v>
      </c>
      <c r="F37" s="53">
        <f>[1]PA19!H1609</f>
        <v>4117818</v>
      </c>
      <c r="G37" s="56">
        <f>[1]PA20!H1578</f>
        <v>411686</v>
      </c>
      <c r="H37" s="54">
        <f t="shared" si="3"/>
        <v>-0.90002326474846628</v>
      </c>
    </row>
    <row r="38" spans="1:8" x14ac:dyDescent="0.25">
      <c r="A38" s="27" t="s">
        <v>55</v>
      </c>
      <c r="B38" s="28" t="s">
        <v>56</v>
      </c>
      <c r="C38" s="51">
        <f>[1]PA19!G1610</f>
        <v>511269</v>
      </c>
      <c r="D38" s="29">
        <f>[1]PA20!G1579</f>
        <v>56562</v>
      </c>
      <c r="E38" s="52">
        <f t="shared" si="2"/>
        <v>-0.88936939262892922</v>
      </c>
      <c r="F38" s="51">
        <f>[1]PA19!H1610</f>
        <v>2540662</v>
      </c>
      <c r="G38" s="29">
        <f>[1]PA20!H1579</f>
        <v>250189</v>
      </c>
      <c r="H38" s="52">
        <f>G38/F38-1</f>
        <v>-0.90152605895628779</v>
      </c>
    </row>
    <row r="39" spans="1:8" x14ac:dyDescent="0.25">
      <c r="A39" s="33" t="s">
        <v>57</v>
      </c>
      <c r="B39" s="34" t="s">
        <v>58</v>
      </c>
      <c r="C39" s="53">
        <f>[1]PA19!G1795</f>
        <v>494269</v>
      </c>
      <c r="D39" s="56">
        <f>[1]PA20!G1755</f>
        <v>25404</v>
      </c>
      <c r="E39" s="54">
        <f t="shared" si="2"/>
        <v>-0.94860288628257083</v>
      </c>
      <c r="F39" s="53">
        <f>[1]PA19!H1804</f>
        <v>1135285</v>
      </c>
      <c r="G39" s="56">
        <f>[1]PA20!H1755</f>
        <v>63397</v>
      </c>
      <c r="H39" s="54">
        <f t="shared" si="3"/>
        <v>-0.94415763442659772</v>
      </c>
    </row>
    <row r="40" spans="1:8" x14ac:dyDescent="0.25">
      <c r="A40" s="27" t="s">
        <v>59</v>
      </c>
      <c r="B40" s="28" t="s">
        <v>60</v>
      </c>
      <c r="C40" s="29">
        <f>[1]PA19!G1796</f>
        <v>76383</v>
      </c>
      <c r="D40" s="29">
        <f>[1]PA20!G1756</f>
        <v>22282</v>
      </c>
      <c r="E40" s="52">
        <f t="shared" si="2"/>
        <v>-0.70828587512928265</v>
      </c>
      <c r="F40" s="29">
        <f>[1]PA19!H1805</f>
        <v>707379.06</v>
      </c>
      <c r="G40" s="29">
        <f>[1]PA20!H1756</f>
        <v>153388</v>
      </c>
      <c r="H40" s="52">
        <f t="shared" si="3"/>
        <v>-0.78316010654881418</v>
      </c>
    </row>
    <row r="41" spans="1:8" x14ac:dyDescent="0.25">
      <c r="A41" s="33" t="s">
        <v>61</v>
      </c>
      <c r="B41" s="34" t="s">
        <v>62</v>
      </c>
      <c r="C41" s="53">
        <f>[1]PA19!G1797</f>
        <v>730916</v>
      </c>
      <c r="D41" s="56">
        <f>[1]PA20!G1757</f>
        <v>68801</v>
      </c>
      <c r="E41" s="54">
        <f t="shared" si="2"/>
        <v>-0.90587016839144308</v>
      </c>
      <c r="F41" s="53">
        <f>[1]PA19!H1806</f>
        <v>2556823</v>
      </c>
      <c r="G41" s="56">
        <f>[1]PA20!H1757</f>
        <v>230762</v>
      </c>
      <c r="H41" s="54">
        <f>G41/F41-1</f>
        <v>-0.90974658785531892</v>
      </c>
    </row>
    <row r="42" spans="1:8" ht="15.75" thickBot="1" x14ac:dyDescent="0.3">
      <c r="A42" s="58" t="s">
        <v>63</v>
      </c>
      <c r="B42" s="59" t="s">
        <v>64</v>
      </c>
      <c r="C42" s="60">
        <f>[1]PA19!G1798</f>
        <v>4110291</v>
      </c>
      <c r="D42" s="60">
        <f>[1]PA20!G1758</f>
        <v>140398</v>
      </c>
      <c r="E42" s="61">
        <f t="shared" si="2"/>
        <v>-0.96584232113979274</v>
      </c>
      <c r="F42" s="60">
        <f>[1]PA19!H1807</f>
        <v>22407611</v>
      </c>
      <c r="G42" s="60">
        <f>[1]PA20!H1758</f>
        <v>698724</v>
      </c>
      <c r="H42" s="61">
        <f>G42/F42-1</f>
        <v>-0.96881755935516733</v>
      </c>
    </row>
    <row r="43" spans="1:8" ht="15.75" thickBot="1" x14ac:dyDescent="0.3"/>
    <row r="44" spans="1:8" ht="16.5" thickBot="1" x14ac:dyDescent="0.3">
      <c r="A44" s="45" t="s">
        <v>65</v>
      </c>
      <c r="B44" s="46"/>
      <c r="C44" s="47">
        <f>SUM(C23:C42)</f>
        <v>16179551.440000001</v>
      </c>
      <c r="D44" s="48">
        <f>SUM(D23:D42)</f>
        <v>3316366.32</v>
      </c>
      <c r="E44" s="62">
        <f>D44/C44-1</f>
        <v>-0.79502730144909384</v>
      </c>
      <c r="F44" s="47">
        <f>SUM(F23:F42)</f>
        <v>59117147.25</v>
      </c>
      <c r="G44" s="48">
        <f>SUM(G23:G42)</f>
        <v>10746097.84</v>
      </c>
      <c r="H44" s="49">
        <f>G44/F44-1</f>
        <v>-0.81822367384278683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>
        <v>43709</v>
      </c>
      <c r="D47" s="18">
        <v>44075</v>
      </c>
      <c r="E47" s="19" t="s">
        <v>5</v>
      </c>
      <c r="F47" s="18">
        <v>43709</v>
      </c>
      <c r="G47" s="18">
        <v>44044</v>
      </c>
      <c r="H47" s="20" t="s">
        <v>5</v>
      </c>
    </row>
    <row r="48" spans="1:8" x14ac:dyDescent="0.25">
      <c r="A48" s="63" t="s">
        <v>66</v>
      </c>
      <c r="B48" s="64" t="s">
        <v>67</v>
      </c>
      <c r="C48" s="65">
        <f>[1]PA19!G1455</f>
        <v>991397</v>
      </c>
      <c r="D48" s="66">
        <f>[1]PA20!G1435</f>
        <v>824852</v>
      </c>
      <c r="E48" s="67">
        <f>D48/C48-1</f>
        <v>-0.16799021986146823</v>
      </c>
      <c r="F48" s="65">
        <f>[1]PA19!H1455</f>
        <v>8970589</v>
      </c>
      <c r="G48" s="66">
        <f>[1]PA20!H1435</f>
        <v>6666954</v>
      </c>
      <c r="H48" s="67">
        <f>G48/F48-1</f>
        <v>-0.25679863384667379</v>
      </c>
    </row>
    <row r="49" spans="1:8" ht="15.75" thickBot="1" x14ac:dyDescent="0.3">
      <c r="A49" s="58" t="s">
        <v>68</v>
      </c>
      <c r="B49" s="59" t="s">
        <v>69</v>
      </c>
      <c r="C49" s="68">
        <f>[1]PA19!G1696</f>
        <v>48985</v>
      </c>
      <c r="D49" s="60">
        <f>[1]PA20!G1665</f>
        <v>39490</v>
      </c>
      <c r="E49" s="69">
        <f>D49/C49-1</f>
        <v>-0.19383484740226598</v>
      </c>
      <c r="F49" s="68">
        <f>[1]PA19!H1696</f>
        <v>508306</v>
      </c>
      <c r="G49" s="60">
        <f>[1]PA20!H1665</f>
        <v>182964</v>
      </c>
      <c r="H49" s="69">
        <f>G49/F49-1</f>
        <v>-0.64005146506238364</v>
      </c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 VS 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2020-10-27T18:45:53Z</dcterms:created>
  <dcterms:modified xsi:type="dcterms:W3CDTF">2020-10-27T18:46:17Z</dcterms:modified>
</cp:coreProperties>
</file>