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9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H49" i="1" s="1"/>
  <c r="F49" i="1"/>
  <c r="D49" i="1"/>
  <c r="E49" i="1" s="1"/>
  <c r="C49" i="1"/>
  <c r="G48" i="1"/>
  <c r="F48" i="1"/>
  <c r="H48" i="1" s="1"/>
  <c r="D48" i="1"/>
  <c r="E48" i="1" s="1"/>
  <c r="C48" i="1"/>
  <c r="G42" i="1"/>
  <c r="F42" i="1"/>
  <c r="H42" i="1" s="1"/>
  <c r="D42" i="1"/>
  <c r="E42" i="1" s="1"/>
  <c r="C42" i="1"/>
  <c r="G41" i="1"/>
  <c r="H41" i="1" s="1"/>
  <c r="F41" i="1"/>
  <c r="D41" i="1"/>
  <c r="E41" i="1" s="1"/>
  <c r="C41" i="1"/>
  <c r="H40" i="1"/>
  <c r="G40" i="1"/>
  <c r="F40" i="1"/>
  <c r="D40" i="1"/>
  <c r="E40" i="1" s="1"/>
  <c r="C40" i="1"/>
  <c r="G39" i="1"/>
  <c r="H39" i="1" s="1"/>
  <c r="F39" i="1"/>
  <c r="D39" i="1"/>
  <c r="E39" i="1" s="1"/>
  <c r="C39" i="1"/>
  <c r="H38" i="1"/>
  <c r="G38" i="1"/>
  <c r="F38" i="1"/>
  <c r="D38" i="1"/>
  <c r="E38" i="1" s="1"/>
  <c r="C38" i="1"/>
  <c r="G37" i="1"/>
  <c r="H37" i="1" s="1"/>
  <c r="F37" i="1"/>
  <c r="D37" i="1"/>
  <c r="E37" i="1" s="1"/>
  <c r="C37" i="1"/>
  <c r="H36" i="1"/>
  <c r="G36" i="1"/>
  <c r="F36" i="1"/>
  <c r="D36" i="1"/>
  <c r="E36" i="1" s="1"/>
  <c r="C36" i="1"/>
  <c r="G35" i="1"/>
  <c r="H35" i="1" s="1"/>
  <c r="F35" i="1"/>
  <c r="D35" i="1"/>
  <c r="E35" i="1" s="1"/>
  <c r="C35" i="1"/>
  <c r="H34" i="1"/>
  <c r="G34" i="1"/>
  <c r="F34" i="1"/>
  <c r="D34" i="1"/>
  <c r="E34" i="1" s="1"/>
  <c r="C34" i="1"/>
  <c r="G33" i="1"/>
  <c r="H33" i="1" s="1"/>
  <c r="F33" i="1"/>
  <c r="D33" i="1"/>
  <c r="E33" i="1" s="1"/>
  <c r="C33" i="1"/>
  <c r="H32" i="1"/>
  <c r="G32" i="1"/>
  <c r="F32" i="1"/>
  <c r="D32" i="1"/>
  <c r="E32" i="1" s="1"/>
  <c r="C32" i="1"/>
  <c r="G31" i="1"/>
  <c r="H31" i="1" s="1"/>
  <c r="F31" i="1"/>
  <c r="D31" i="1"/>
  <c r="E31" i="1" s="1"/>
  <c r="C31" i="1"/>
  <c r="H30" i="1"/>
  <c r="G30" i="1"/>
  <c r="F30" i="1"/>
  <c r="D30" i="1"/>
  <c r="E30" i="1" s="1"/>
  <c r="C30" i="1"/>
  <c r="G29" i="1"/>
  <c r="H29" i="1" s="1"/>
  <c r="F29" i="1"/>
  <c r="D29" i="1"/>
  <c r="E29" i="1" s="1"/>
  <c r="C29" i="1"/>
  <c r="G28" i="1"/>
  <c r="F28" i="1"/>
  <c r="H28" i="1" s="1"/>
  <c r="D28" i="1"/>
  <c r="E28" i="1" s="1"/>
  <c r="C28" i="1"/>
  <c r="G27" i="1"/>
  <c r="F27" i="1"/>
  <c r="H27" i="1" s="1"/>
  <c r="D27" i="1"/>
  <c r="E27" i="1" s="1"/>
  <c r="C27" i="1"/>
  <c r="G26" i="1"/>
  <c r="H26" i="1" s="1"/>
  <c r="F26" i="1"/>
  <c r="D26" i="1"/>
  <c r="E26" i="1" s="1"/>
  <c r="C26" i="1"/>
  <c r="G25" i="1"/>
  <c r="H25" i="1" s="1"/>
  <c r="F25" i="1"/>
  <c r="D25" i="1"/>
  <c r="E25" i="1" s="1"/>
  <c r="C25" i="1"/>
  <c r="G24" i="1"/>
  <c r="H24" i="1" s="1"/>
  <c r="F24" i="1"/>
  <c r="D24" i="1"/>
  <c r="E24" i="1" s="1"/>
  <c r="C24" i="1"/>
  <c r="G23" i="1"/>
  <c r="H23" i="1" s="1"/>
  <c r="F23" i="1"/>
  <c r="F44" i="1" s="1"/>
  <c r="D23" i="1"/>
  <c r="D44" i="1" s="1"/>
  <c r="E44" i="1" s="1"/>
  <c r="C23" i="1"/>
  <c r="C44" i="1" s="1"/>
  <c r="G17" i="1"/>
  <c r="H17" i="1" s="1"/>
  <c r="F17" i="1"/>
  <c r="D17" i="1"/>
  <c r="E17" i="1" s="1"/>
  <c r="C17" i="1"/>
  <c r="G16" i="1"/>
  <c r="H16" i="1" s="1"/>
  <c r="F16" i="1"/>
  <c r="D16" i="1"/>
  <c r="E16" i="1" s="1"/>
  <c r="C16" i="1"/>
  <c r="G15" i="1"/>
  <c r="H15" i="1" s="1"/>
  <c r="F15" i="1"/>
  <c r="D15" i="1"/>
  <c r="C15" i="1"/>
  <c r="E15" i="1" s="1"/>
  <c r="G14" i="1"/>
  <c r="H14" i="1" s="1"/>
  <c r="F14" i="1"/>
  <c r="D14" i="1"/>
  <c r="E14" i="1" s="1"/>
  <c r="C14" i="1"/>
  <c r="G13" i="1"/>
  <c r="H13" i="1" s="1"/>
  <c r="F13" i="1"/>
  <c r="E13" i="1"/>
  <c r="D13" i="1"/>
  <c r="C13" i="1"/>
  <c r="G12" i="1"/>
  <c r="H12" i="1" s="1"/>
  <c r="F12" i="1"/>
  <c r="D12" i="1"/>
  <c r="E12" i="1" s="1"/>
  <c r="C12" i="1"/>
  <c r="G11" i="1"/>
  <c r="H11" i="1" s="1"/>
  <c r="F11" i="1"/>
  <c r="E11" i="1"/>
  <c r="D11" i="1"/>
  <c r="C11" i="1"/>
  <c r="G10" i="1"/>
  <c r="H10" i="1" s="1"/>
  <c r="F10" i="1"/>
  <c r="D10" i="1"/>
  <c r="E10" i="1" s="1"/>
  <c r="C10" i="1"/>
  <c r="H9" i="1"/>
  <c r="G9" i="1"/>
  <c r="G19" i="1" s="1"/>
  <c r="F9" i="1"/>
  <c r="F19" i="1" s="1"/>
  <c r="D9" i="1"/>
  <c r="D19" i="1" s="1"/>
  <c r="C9" i="1"/>
  <c r="C19" i="1" s="1"/>
  <c r="E19" i="1" l="1"/>
  <c r="H19" i="1"/>
  <c r="E23" i="1"/>
  <c r="E9" i="1"/>
  <c r="G44" i="1"/>
  <c r="H44" i="1" s="1"/>
</calcChain>
</file>

<file path=xl/sharedStrings.xml><?xml version="1.0" encoding="utf-8"?>
<sst xmlns="http://schemas.openxmlformats.org/spreadsheetml/2006/main" count="95" uniqueCount="72">
  <si>
    <t>Importaciones del sector madera y muebles - ENERO-SEPTIEMBRE  2019 VS ENERO-SEPTIEMBRE 2020
Este cuadro es un adelanto del informe anual de comercio exterior que está en proceso de edición</t>
  </si>
  <si>
    <t>Posición</t>
  </si>
  <si>
    <t>Descripcion</t>
  </si>
  <si>
    <t>Kg</t>
  </si>
  <si>
    <t>USD (CIF)</t>
  </si>
  <si>
    <t>ENERO-SEPTIEMBRE 2019</t>
  </si>
  <si>
    <t>ENERO-SEPTIEMBRE 2020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</si>
  <si>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</si>
  <si>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</si>
  <si>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</si>
  <si>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</si>
  <si>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</si>
  <si>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</si>
  <si>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</si>
  <si>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</si>
  <si>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</si>
  <si>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</si>
  <si>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</si>
  <si>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</si>
  <si>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</si>
  <si>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</si>
  <si>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</si>
  <si>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</si>
  <si>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</si>
  <si>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</si>
  <si>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</si>
  <si>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</si>
  <si>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</si>
  <si>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</si>
  <si>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</si>
  <si>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</si>
  <si>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</si>
  <si>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</si>
  <si>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</si>
  <si>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</si>
  <si>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</si>
  <si>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</si>
  <si>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</si>
  <si>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</si>
  <si>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</si>
  <si>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</si>
  <si>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</si>
  <si>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</si>
  <si>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</si>
  <si>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</si>
  <si>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</si>
  <si>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</si>
  <si>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</si>
  <si>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</si>
  <si>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</si>
  <si>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</si>
  <si>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</si>
  <si>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</si>
  <si>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</si>
  <si>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</si>
  <si>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</si>
  <si>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</si>
  <si>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940370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</si>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</sst>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4" fillId="0" borderId="0" xfId="0" applyNumberFormat="1" applyFont="1" applyBorder="1" applyAlignment="1">
      <alignment horizontal="center"/>
    </xf>
    <xf numFmtId="164" fontId="0" fillId="0" borderId="4" xfId="1" applyNumberFormat="1" applyFont="1" applyBorder="1"/>
    <xf numFmtId="3" fontId="2" fillId="0" borderId="0" xfId="0" applyNumberFormat="1" applyFont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4" fillId="4" borderId="0" xfId="0" applyNumberFormat="1" applyFont="1" applyFill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3" fontId="2" fillId="4" borderId="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4" fillId="0" borderId="0" xfId="0" applyNumberFormat="1" applyFont="1" applyAlignment="1">
      <alignment horizontal="center"/>
    </xf>
    <xf numFmtId="164" fontId="1" fillId="0" borderId="7" xfId="1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/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164" fontId="0" fillId="4" borderId="7" xfId="1" applyNumberFormat="1" applyFont="1" applyFill="1" applyBorder="1"/>
    <xf numFmtId="3" fontId="4" fillId="0" borderId="6" xfId="0" applyNumberFormat="1" applyFont="1" applyBorder="1" applyAlignment="1">
      <alignment horizontal="center"/>
    </xf>
    <xf numFmtId="164" fontId="0" fillId="0" borderId="7" xfId="1" applyNumberFormat="1" applyFont="1" applyBorder="1"/>
    <xf numFmtId="0" fontId="0" fillId="5" borderId="7" xfId="0" applyFill="1" applyBorder="1"/>
    <xf numFmtId="3" fontId="4" fillId="5" borderId="0" xfId="0" applyNumberFormat="1" applyFont="1" applyFill="1" applyAlignment="1">
      <alignment horizontal="center"/>
    </xf>
    <xf numFmtId="164" fontId="0" fillId="5" borderId="7" xfId="1" applyNumberFormat="1" applyFont="1" applyFill="1" applyBorder="1"/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4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5" fillId="0" borderId="20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IM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17"/>
      <sheetName val="PA18"/>
      <sheetName val="PA19"/>
      <sheetName val="PA20"/>
      <sheetName val="12 2019"/>
      <sheetName val="01"/>
      <sheetName val="02"/>
      <sheetName val="03"/>
      <sheetName val="04"/>
      <sheetName val="04 VS 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09 VS 09"/>
      <sheetName val="10"/>
      <sheetName val="11"/>
      <sheetName val="12"/>
      <sheetName val="2020"/>
      <sheetName val="BASE 2019"/>
    </sheetNames>
    <sheetDataSet>
      <sheetData sheetId="0"/>
      <sheetData sheetId="1"/>
      <sheetData sheetId="2"/>
      <sheetData sheetId="3">
        <row r="215">
          <cell r="G215">
            <v>2636319.2000000002</v>
          </cell>
          <cell r="H215">
            <v>2541696.27</v>
          </cell>
        </row>
        <row r="286">
          <cell r="G286">
            <v>68196</v>
          </cell>
          <cell r="H286">
            <v>284503</v>
          </cell>
        </row>
        <row r="287">
          <cell r="G287">
            <v>33690</v>
          </cell>
          <cell r="H287">
            <v>157290</v>
          </cell>
        </row>
        <row r="288">
          <cell r="G288">
            <v>55959</v>
          </cell>
          <cell r="H288">
            <v>270244</v>
          </cell>
        </row>
        <row r="289">
          <cell r="G289">
            <v>76271</v>
          </cell>
          <cell r="H289">
            <v>299950</v>
          </cell>
        </row>
        <row r="290">
          <cell r="G290">
            <v>77213</v>
          </cell>
          <cell r="H290">
            <v>254807</v>
          </cell>
        </row>
        <row r="291">
          <cell r="G291">
            <v>9427</v>
          </cell>
          <cell r="H291">
            <v>49424</v>
          </cell>
        </row>
        <row r="292">
          <cell r="G292">
            <v>100845</v>
          </cell>
          <cell r="H292">
            <v>41030</v>
          </cell>
        </row>
        <row r="293">
          <cell r="G293">
            <v>38309</v>
          </cell>
          <cell r="H293">
            <v>219435</v>
          </cell>
        </row>
        <row r="294">
          <cell r="G294">
            <v>48873</v>
          </cell>
          <cell r="H294">
            <v>203904</v>
          </cell>
        </row>
        <row r="353">
          <cell r="G353">
            <v>146914.66999999998</v>
          </cell>
          <cell r="H353">
            <v>261234.28000000003</v>
          </cell>
        </row>
        <row r="501">
          <cell r="G501">
            <v>19681046.560000002</v>
          </cell>
          <cell r="H501">
            <v>18952906.960000001</v>
          </cell>
        </row>
        <row r="690">
          <cell r="G690">
            <v>14331928.76</v>
          </cell>
          <cell r="H690">
            <v>9554455.0600000005</v>
          </cell>
        </row>
        <row r="810">
          <cell r="G810">
            <v>8150387.04</v>
          </cell>
          <cell r="H810">
            <v>6616222.3400000008</v>
          </cell>
        </row>
        <row r="878">
          <cell r="G878">
            <v>1830097</v>
          </cell>
        </row>
        <row r="991">
          <cell r="G991">
            <v>1580448.5</v>
          </cell>
          <cell r="H991">
            <v>2347811.65</v>
          </cell>
        </row>
        <row r="1077">
          <cell r="G1077">
            <v>1085989.1099999999</v>
          </cell>
          <cell r="H1077">
            <v>3663879.9699999997</v>
          </cell>
        </row>
        <row r="1132">
          <cell r="G1132">
            <v>2100724.4</v>
          </cell>
          <cell r="H1132">
            <v>8199854.9299999997</v>
          </cell>
        </row>
        <row r="1181">
          <cell r="G1181">
            <v>1097239.73</v>
          </cell>
          <cell r="H1181">
            <v>4867473.9400000004</v>
          </cell>
        </row>
        <row r="1247">
          <cell r="G1247">
            <v>34283.699999999997</v>
          </cell>
          <cell r="H1247">
            <v>197753.34000000003</v>
          </cell>
        </row>
        <row r="1248">
          <cell r="G1248">
            <v>7609</v>
          </cell>
          <cell r="H1248">
            <v>65411.520000000004</v>
          </cell>
        </row>
        <row r="1269">
          <cell r="G1269">
            <v>97442</v>
          </cell>
          <cell r="H1269">
            <v>610160</v>
          </cell>
        </row>
        <row r="1270">
          <cell r="G1270">
            <v>31868</v>
          </cell>
          <cell r="H1270">
            <v>100356</v>
          </cell>
        </row>
        <row r="1273">
          <cell r="G1273">
            <v>137245</v>
          </cell>
          <cell r="H1273">
            <v>660440</v>
          </cell>
        </row>
        <row r="1274">
          <cell r="G1274">
            <v>25568</v>
          </cell>
          <cell r="H1274">
            <v>81376</v>
          </cell>
        </row>
        <row r="1277">
          <cell r="G1277">
            <v>71039</v>
          </cell>
          <cell r="H1277">
            <v>333342</v>
          </cell>
        </row>
        <row r="1278">
          <cell r="G1278">
            <v>25251</v>
          </cell>
          <cell r="H1278">
            <v>98749</v>
          </cell>
        </row>
        <row r="1281">
          <cell r="G1281">
            <v>82499</v>
          </cell>
          <cell r="H1281">
            <v>322413</v>
          </cell>
        </row>
        <row r="1282">
          <cell r="G1282">
            <v>19872</v>
          </cell>
          <cell r="H1282">
            <v>89232</v>
          </cell>
        </row>
        <row r="1285">
          <cell r="G1285">
            <v>122575</v>
          </cell>
          <cell r="H1285">
            <v>641376</v>
          </cell>
        </row>
        <row r="1286">
          <cell r="G1286">
            <v>35862</v>
          </cell>
          <cell r="H1286">
            <v>119460</v>
          </cell>
        </row>
        <row r="1289">
          <cell r="G1289">
            <v>68986</v>
          </cell>
          <cell r="H1289">
            <v>287330</v>
          </cell>
        </row>
        <row r="1290">
          <cell r="G1290">
            <v>12786</v>
          </cell>
          <cell r="H1290">
            <v>98230</v>
          </cell>
        </row>
        <row r="1293">
          <cell r="G1293">
            <v>213495</v>
          </cell>
          <cell r="H1293">
            <v>895873</v>
          </cell>
        </row>
        <row r="1294">
          <cell r="G1294">
            <v>22195</v>
          </cell>
          <cell r="H1294">
            <v>105777</v>
          </cell>
        </row>
        <row r="1297">
          <cell r="G1297">
            <v>144940</v>
          </cell>
          <cell r="H1297">
            <v>801143</v>
          </cell>
        </row>
        <row r="1298">
          <cell r="G1298">
            <v>44339</v>
          </cell>
          <cell r="H1298">
            <v>227860</v>
          </cell>
        </row>
        <row r="1301">
          <cell r="G1301">
            <v>125806</v>
          </cell>
          <cell r="H1301">
            <v>530557</v>
          </cell>
        </row>
        <row r="1302">
          <cell r="G1302">
            <v>59296</v>
          </cell>
          <cell r="H1302">
            <v>202201</v>
          </cell>
        </row>
        <row r="1360">
          <cell r="G1360">
            <v>1130556</v>
          </cell>
          <cell r="H1360">
            <v>5145014</v>
          </cell>
        </row>
        <row r="1361">
          <cell r="G1361">
            <v>958398</v>
          </cell>
          <cell r="H1361">
            <v>3069098</v>
          </cell>
        </row>
        <row r="1404">
          <cell r="G1404">
            <v>1843111</v>
          </cell>
          <cell r="H1404">
            <v>9062898</v>
          </cell>
        </row>
        <row r="1458">
          <cell r="G1458">
            <v>9728577</v>
          </cell>
          <cell r="H1458">
            <v>81368542</v>
          </cell>
        </row>
        <row r="1604">
          <cell r="G1604">
            <v>336351</v>
          </cell>
          <cell r="H1604">
            <v>1350642</v>
          </cell>
        </row>
        <row r="1605">
          <cell r="G1605">
            <v>5246720</v>
          </cell>
          <cell r="H1605">
            <v>17880227</v>
          </cell>
        </row>
        <row r="1606">
          <cell r="G1606">
            <v>188323</v>
          </cell>
          <cell r="H1606">
            <v>287245</v>
          </cell>
        </row>
        <row r="1607">
          <cell r="G1607">
            <v>487811.55</v>
          </cell>
          <cell r="H1607">
            <v>635265.63</v>
          </cell>
        </row>
        <row r="1608">
          <cell r="G1608">
            <v>1302386</v>
          </cell>
          <cell r="H1608">
            <v>1483438</v>
          </cell>
        </row>
        <row r="1609">
          <cell r="G1609">
            <v>1661531</v>
          </cell>
          <cell r="H1609">
            <v>4117818</v>
          </cell>
        </row>
        <row r="1610">
          <cell r="G1610">
            <v>511269</v>
          </cell>
          <cell r="H1610">
            <v>2540662</v>
          </cell>
        </row>
        <row r="1699">
          <cell r="G1699">
            <v>415639</v>
          </cell>
          <cell r="H1699">
            <v>2365468.8200000003</v>
          </cell>
        </row>
        <row r="1795">
          <cell r="G1795">
            <v>494269</v>
          </cell>
          <cell r="H1795">
            <v>1036678</v>
          </cell>
        </row>
        <row r="1796">
          <cell r="G1796">
            <v>76383</v>
          </cell>
          <cell r="H1796">
            <v>624234.06000000006</v>
          </cell>
        </row>
        <row r="1797">
          <cell r="G1797">
            <v>730916</v>
          </cell>
          <cell r="H1797">
            <v>2316492</v>
          </cell>
        </row>
        <row r="1798">
          <cell r="G1798">
            <v>4110291</v>
          </cell>
          <cell r="H1798">
            <v>20132657</v>
          </cell>
        </row>
      </sheetData>
      <sheetData sheetId="4">
        <row r="215">
          <cell r="G215">
            <v>2260631.58</v>
          </cell>
          <cell r="H215">
            <v>2050875.6099999999</v>
          </cell>
        </row>
        <row r="298">
          <cell r="G298">
            <v>496333</v>
          </cell>
          <cell r="H298">
            <v>1647060</v>
          </cell>
        </row>
        <row r="353">
          <cell r="G353">
            <v>138271.38</v>
          </cell>
          <cell r="H353">
            <v>205003.52000000002</v>
          </cell>
        </row>
        <row r="498">
          <cell r="G498">
            <v>22092946.800000001</v>
          </cell>
          <cell r="H498">
            <v>8255438.0299999993</v>
          </cell>
        </row>
        <row r="684">
          <cell r="G684">
            <v>18472536.73</v>
          </cell>
          <cell r="H684">
            <v>9707430.6899999976</v>
          </cell>
        </row>
        <row r="804">
          <cell r="G804">
            <v>4557282.66</v>
          </cell>
          <cell r="H804">
            <v>3761034.3</v>
          </cell>
        </row>
        <row r="872">
          <cell r="G872">
            <v>1802533</v>
          </cell>
          <cell r="H872">
            <v>1764026</v>
          </cell>
        </row>
        <row r="978">
          <cell r="G978">
            <v>1120029.1300000001</v>
          </cell>
          <cell r="H978">
            <v>2250623.3099999996</v>
          </cell>
        </row>
        <row r="1054">
          <cell r="G1054">
            <v>2573485.21</v>
          </cell>
          <cell r="H1054">
            <v>6805807.5</v>
          </cell>
        </row>
        <row r="1108">
          <cell r="G1108">
            <v>2608012.73</v>
          </cell>
          <cell r="H1108">
            <v>8731626.3300000001</v>
          </cell>
        </row>
        <row r="1157">
          <cell r="G1157">
            <v>476576.24</v>
          </cell>
          <cell r="H1157">
            <v>1198245.92</v>
          </cell>
        </row>
        <row r="1223">
          <cell r="G1223">
            <v>31525.95</v>
          </cell>
          <cell r="H1223">
            <v>173467.54</v>
          </cell>
        </row>
        <row r="1224">
          <cell r="G1224">
            <v>9354.18</v>
          </cell>
          <cell r="H1224">
            <v>46375.119999999995</v>
          </cell>
        </row>
        <row r="1287">
          <cell r="G1287">
            <v>953622</v>
          </cell>
          <cell r="H1287">
            <v>3414839</v>
          </cell>
        </row>
        <row r="1288">
          <cell r="G1288">
            <v>495017</v>
          </cell>
          <cell r="H1288">
            <v>1381978</v>
          </cell>
        </row>
        <row r="1348">
          <cell r="G1348">
            <v>1197470</v>
          </cell>
          <cell r="H1348">
            <v>4495955</v>
          </cell>
        </row>
        <row r="1349">
          <cell r="G1349">
            <v>2792631</v>
          </cell>
          <cell r="H1349">
            <v>8136503</v>
          </cell>
        </row>
        <row r="1392">
          <cell r="G1392">
            <v>1511078</v>
          </cell>
          <cell r="H1392">
            <v>6755891</v>
          </cell>
        </row>
        <row r="1438">
          <cell r="G1438">
            <v>6834671.6399999997</v>
          </cell>
          <cell r="H1438">
            <v>16069487</v>
          </cell>
        </row>
        <row r="1580">
          <cell r="G1580">
            <v>296737.76</v>
          </cell>
          <cell r="H1580">
            <v>1183268.1100000001</v>
          </cell>
        </row>
        <row r="1581">
          <cell r="G1581">
            <v>3685220</v>
          </cell>
          <cell r="H1581">
            <v>12396625</v>
          </cell>
        </row>
        <row r="1582">
          <cell r="G1582">
            <v>109946</v>
          </cell>
          <cell r="H1582">
            <v>435143</v>
          </cell>
        </row>
        <row r="1583">
          <cell r="G1583">
            <v>377283.98</v>
          </cell>
          <cell r="H1583">
            <v>465383.23</v>
          </cell>
        </row>
        <row r="1584">
          <cell r="G1584">
            <v>1022817</v>
          </cell>
          <cell r="H1584">
            <v>1082885</v>
          </cell>
        </row>
        <row r="1585">
          <cell r="G1585">
            <v>1473024</v>
          </cell>
          <cell r="H1585">
            <v>2895580</v>
          </cell>
        </row>
        <row r="1586">
          <cell r="G1586">
            <v>471300</v>
          </cell>
          <cell r="H1586">
            <v>1945113</v>
          </cell>
        </row>
        <row r="1668">
          <cell r="G1668">
            <v>284352</v>
          </cell>
          <cell r="H1668">
            <v>1437871</v>
          </cell>
        </row>
        <row r="1759">
          <cell r="G1759">
            <v>353418.97</v>
          </cell>
          <cell r="H1759">
            <v>782625.63</v>
          </cell>
        </row>
        <row r="1760">
          <cell r="G1760">
            <v>82086.61</v>
          </cell>
          <cell r="H1760">
            <v>459169.92</v>
          </cell>
        </row>
        <row r="1761">
          <cell r="G1761">
            <v>620264</v>
          </cell>
          <cell r="H1761">
            <v>1940531</v>
          </cell>
        </row>
        <row r="1762">
          <cell r="G1762">
            <v>3019556</v>
          </cell>
          <cell r="H1762">
            <v>13276947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9"/>
  <sheetViews>
    <sheetView tabSelected="1" workbookViewId="0">
      <selection activeCell="D50" sqref="D50"/>
    </sheetView>
  </sheetViews>
  <sheetFormatPr baseColWidth="10" defaultRowHeight="15" x14ac:dyDescent="0.25"/>
  <cols>
    <col min="1" max="1" width="18" customWidth="1"/>
    <col min="2" max="2" width="45.28515625" customWidth="1"/>
    <col min="3" max="3" width="24.42578125" customWidth="1"/>
    <col min="4" max="4" width="21.85546875" customWidth="1"/>
    <col min="5" max="5" width="10" customWidth="1"/>
    <col min="6" max="6" width="22.5703125" customWidth="1"/>
    <col min="7" max="7" width="21.140625" customWidth="1"/>
    <col min="8" max="8" width="9" bestFit="1" customWidth="1"/>
  </cols>
  <sheetData>
    <row r="1" spans="1:8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8" x14ac:dyDescent="0.25">
      <c r="A2" s="5"/>
      <c r="B2" s="6"/>
      <c r="C2" s="7"/>
      <c r="D2" s="7"/>
      <c r="E2" s="7"/>
      <c r="F2" s="7"/>
      <c r="G2" s="7"/>
      <c r="H2" s="8"/>
    </row>
    <row r="3" spans="1:8" x14ac:dyDescent="0.25">
      <c r="A3" s="5"/>
      <c r="B3" s="6"/>
      <c r="C3" s="7"/>
      <c r="D3" s="7"/>
      <c r="E3" s="7"/>
      <c r="F3" s="7"/>
      <c r="G3" s="7"/>
      <c r="H3" s="8"/>
    </row>
    <row r="4" spans="1:8" x14ac:dyDescent="0.25">
      <c r="A4" s="5"/>
      <c r="B4" s="6"/>
      <c r="C4" s="7"/>
      <c r="D4" s="7"/>
      <c r="E4" s="7"/>
      <c r="F4" s="7"/>
      <c r="G4" s="7"/>
      <c r="H4" s="8"/>
    </row>
    <row r="5" spans="1:8" x14ac:dyDescent="0.25">
      <c r="A5" s="5"/>
      <c r="B5" s="6"/>
      <c r="C5" s="7"/>
      <c r="D5" s="7"/>
      <c r="E5" s="7"/>
      <c r="F5" s="7"/>
      <c r="G5" s="7"/>
      <c r="H5" s="8"/>
    </row>
    <row r="6" spans="1:8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8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8" ht="15.75" thickBot="1" x14ac:dyDescent="0.3">
      <c r="A8" s="16"/>
      <c r="B8" s="17"/>
      <c r="C8" s="18" t="s">
        <v>5</v>
      </c>
      <c r="D8" s="18" t="s">
        <v>6</v>
      </c>
      <c r="E8" s="19" t="s">
        <v>7</v>
      </c>
      <c r="F8" s="18" t="s">
        <v>5</v>
      </c>
      <c r="G8" s="18" t="s">
        <v>6</v>
      </c>
      <c r="H8" s="20" t="s">
        <v>7</v>
      </c>
    </row>
    <row r="9" spans="1:8" x14ac:dyDescent="0.25">
      <c r="A9" s="21" t="s">
        <v>8</v>
      </c>
      <c r="B9" s="22" t="s">
        <v>9</v>
      </c>
      <c r="C9" s="23">
        <f>[1]PA19!G215</f>
        <v>2636319.2000000002</v>
      </c>
      <c r="D9" s="23">
        <f>[1]PA20!G215</f>
        <v>2260631.58</v>
      </c>
      <c r="E9" s="24">
        <f>D9/C9-1</f>
        <v>-0.14250460262930231</v>
      </c>
      <c r="F9" s="25">
        <f>[1]PA19!H215</f>
        <v>2541696.27</v>
      </c>
      <c r="G9" s="26">
        <f>[1]PA20!H215</f>
        <v>2050875.6099999999</v>
      </c>
      <c r="H9" s="24">
        <f>G9/F9-1</f>
        <v>-0.1931075187044281</v>
      </c>
    </row>
    <row r="10" spans="1:8" x14ac:dyDescent="0.25">
      <c r="A10" s="27" t="s">
        <v>10</v>
      </c>
      <c r="B10" s="28" t="s">
        <v>11</v>
      </c>
      <c r="C10" s="29">
        <f>[1]PA19!G286+[1]PA19!G287+[1]PA19!G288+[1]PA19!G289+[1]PA19!G290+[1]PA19!G291+[1]PA19!G292+[1]PA19!G293+[1]PA19!G294</f>
        <v>508783</v>
      </c>
      <c r="D10" s="30">
        <f>[1]PA20!G298</f>
        <v>496333</v>
      </c>
      <c r="E10" s="31">
        <f t="shared" ref="E10:E17" si="0">D10/C10-1</f>
        <v>-2.4470157218303257E-2</v>
      </c>
      <c r="F10" s="29">
        <f>[1]PA19!H286+[1]PA19!H287+[1]PA19!H288+[1]PA19!H289+[1]PA19!H290+[1]PA19!H291+[1]PA19!H292+[1]PA19!H293+[1]PA19!H294</f>
        <v>1780587</v>
      </c>
      <c r="G10" s="32">
        <f>[1]PA20!H298</f>
        <v>1647060</v>
      </c>
      <c r="H10" s="31">
        <f t="shared" ref="H10:H17" si="1">G10/F10-1</f>
        <v>-7.4990438546389426E-2</v>
      </c>
    </row>
    <row r="11" spans="1:8" x14ac:dyDescent="0.25">
      <c r="A11" s="33" t="s">
        <v>12</v>
      </c>
      <c r="B11" s="34" t="s">
        <v>13</v>
      </c>
      <c r="C11" s="35">
        <f>[1]PA19!G353</f>
        <v>146914.66999999998</v>
      </c>
      <c r="D11" s="23">
        <f>[1]PA20!G353</f>
        <v>138271.38</v>
      </c>
      <c r="E11" s="36">
        <f t="shared" si="0"/>
        <v>-5.8832041755938924E-2</v>
      </c>
      <c r="F11" s="35">
        <f>[1]PA19!H353</f>
        <v>261234.28000000003</v>
      </c>
      <c r="G11" s="23">
        <f>[1]PA20!H353</f>
        <v>205003.52000000002</v>
      </c>
      <c r="H11" s="36">
        <f t="shared" si="1"/>
        <v>-0.21525031094694003</v>
      </c>
    </row>
    <row r="12" spans="1:8" x14ac:dyDescent="0.25">
      <c r="A12" s="27" t="s">
        <v>14</v>
      </c>
      <c r="B12" s="28" t="s">
        <v>15</v>
      </c>
      <c r="C12" s="29">
        <f>[1]PA19!G501</f>
        <v>19681046.560000002</v>
      </c>
      <c r="D12" s="30">
        <f>[1]PA20!G498</f>
        <v>22092946.800000001</v>
      </c>
      <c r="E12" s="31">
        <f t="shared" si="0"/>
        <v>0.12254938946702021</v>
      </c>
      <c r="F12" s="29">
        <f>[1]PA19!H501</f>
        <v>18952906.960000001</v>
      </c>
      <c r="G12" s="30">
        <f>[1]PA20!H498</f>
        <v>8255438.0299999993</v>
      </c>
      <c r="H12" s="31">
        <f t="shared" si="1"/>
        <v>-0.5644236502915857</v>
      </c>
    </row>
    <row r="13" spans="1:8" x14ac:dyDescent="0.25">
      <c r="A13" s="33" t="s">
        <v>16</v>
      </c>
      <c r="B13" s="34" t="s">
        <v>17</v>
      </c>
      <c r="C13" s="35">
        <f>[1]PA19!G690</f>
        <v>14331928.76</v>
      </c>
      <c r="D13" s="23">
        <f>[1]PA20!G684</f>
        <v>18472536.73</v>
      </c>
      <c r="E13" s="36">
        <f t="shared" si="0"/>
        <v>0.28890793691050987</v>
      </c>
      <c r="F13" s="35">
        <f>[1]PA19!H690</f>
        <v>9554455.0600000005</v>
      </c>
      <c r="G13" s="23">
        <f>[1]PA20!H684</f>
        <v>9707430.6899999976</v>
      </c>
      <c r="H13" s="36">
        <f t="shared" si="1"/>
        <v>1.6010921506181441E-2</v>
      </c>
    </row>
    <row r="14" spans="1:8" x14ac:dyDescent="0.25">
      <c r="A14" s="27" t="s">
        <v>18</v>
      </c>
      <c r="B14" s="28" t="s">
        <v>19</v>
      </c>
      <c r="C14" s="29">
        <f>[1]PA19!G810</f>
        <v>8150387.04</v>
      </c>
      <c r="D14" s="30">
        <f>[1]PA20!G804</f>
        <v>4557282.66</v>
      </c>
      <c r="E14" s="31">
        <f t="shared" si="0"/>
        <v>-0.44085076725387018</v>
      </c>
      <c r="F14" s="29">
        <f>[1]PA19!H810</f>
        <v>6616222.3400000008</v>
      </c>
      <c r="G14" s="30">
        <f>[1]PA20!H804</f>
        <v>3761034.3</v>
      </c>
      <c r="H14" s="31">
        <f t="shared" si="1"/>
        <v>-0.43154354452967203</v>
      </c>
    </row>
    <row r="15" spans="1:8" x14ac:dyDescent="0.25">
      <c r="A15" s="33" t="s">
        <v>20</v>
      </c>
      <c r="B15" s="34" t="s">
        <v>21</v>
      </c>
      <c r="C15" s="35">
        <f>[1]PA19!G878</f>
        <v>1830097</v>
      </c>
      <c r="D15" s="35">
        <f>[1]PA20!G872</f>
        <v>1802533</v>
      </c>
      <c r="E15" s="36">
        <f t="shared" si="0"/>
        <v>-1.5061496740336744E-2</v>
      </c>
      <c r="F15" s="35">
        <f>[1]PA19!G991</f>
        <v>1580448.5</v>
      </c>
      <c r="G15" s="35">
        <f>[1]PA20!H872</f>
        <v>1764026</v>
      </c>
      <c r="H15" s="36">
        <f t="shared" si="1"/>
        <v>0.11615531920211253</v>
      </c>
    </row>
    <row r="16" spans="1:8" x14ac:dyDescent="0.25">
      <c r="A16" s="27" t="s">
        <v>22</v>
      </c>
      <c r="B16" s="28" t="s">
        <v>23</v>
      </c>
      <c r="C16" s="29">
        <f>[1]PA19!G991</f>
        <v>1580448.5</v>
      </c>
      <c r="D16" s="29">
        <f>[1]PA20!G978</f>
        <v>1120029.1300000001</v>
      </c>
      <c r="E16" s="31">
        <f t="shared" si="0"/>
        <v>-0.29132196968139101</v>
      </c>
      <c r="F16" s="29">
        <f>[1]PA19!H991</f>
        <v>2347811.65</v>
      </c>
      <c r="G16" s="29">
        <f>[1]PA20!H978</f>
        <v>2250623.3099999996</v>
      </c>
      <c r="H16" s="31">
        <f t="shared" si="1"/>
        <v>-4.1395288246397599E-2</v>
      </c>
    </row>
    <row r="17" spans="1:8" ht="15.75" thickBot="1" x14ac:dyDescent="0.3">
      <c r="A17" s="37" t="s">
        <v>24</v>
      </c>
      <c r="B17" s="38" t="s">
        <v>25</v>
      </c>
      <c r="C17" s="39">
        <f>[1]PA19!G1077</f>
        <v>1085989.1099999999</v>
      </c>
      <c r="D17" s="40">
        <f>[1]PA20!G1054</f>
        <v>2573485.21</v>
      </c>
      <c r="E17" s="41">
        <f t="shared" si="0"/>
        <v>1.3697154845318846</v>
      </c>
      <c r="F17" s="39">
        <f>[1]PA19!H1077</f>
        <v>3663879.9699999997</v>
      </c>
      <c r="G17" s="40">
        <f>[1]PA20!H1054</f>
        <v>6805807.5</v>
      </c>
      <c r="H17" s="41">
        <f t="shared" si="1"/>
        <v>0.85754106458896917</v>
      </c>
    </row>
    <row r="18" spans="1:8" ht="15.75" thickBot="1" x14ac:dyDescent="0.3">
      <c r="B18" s="42"/>
      <c r="C18" s="43"/>
      <c r="D18" s="43"/>
      <c r="E18" s="44"/>
      <c r="H18" s="44"/>
    </row>
    <row r="19" spans="1:8" ht="16.5" thickBot="1" x14ac:dyDescent="0.3">
      <c r="A19" s="45" t="s">
        <v>26</v>
      </c>
      <c r="B19" s="46"/>
      <c r="C19" s="47">
        <f>SUM(C9:C17)</f>
        <v>49951913.840000004</v>
      </c>
      <c r="D19" s="48">
        <f>SUM(D9:D17)</f>
        <v>53514049.49000001</v>
      </c>
      <c r="E19" s="49">
        <f>D19/C19-1</f>
        <v>7.1311294726560615E-2</v>
      </c>
      <c r="F19" s="47">
        <f>SUM(F9:F17)</f>
        <v>47299242.030000001</v>
      </c>
      <c r="G19" s="48">
        <f>SUM(G9:G17)</f>
        <v>36447298.959999993</v>
      </c>
      <c r="H19" s="49">
        <f>G19/F19-1</f>
        <v>-0.22943164846314146</v>
      </c>
    </row>
    <row r="20" spans="1:8" ht="15.75" thickBot="1" x14ac:dyDescent="0.3">
      <c r="B20" s="42"/>
      <c r="C20" s="43"/>
      <c r="D20" s="43"/>
    </row>
    <row r="21" spans="1:8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8" ht="15.75" thickBot="1" x14ac:dyDescent="0.3">
      <c r="A22" s="16"/>
      <c r="B22" s="17"/>
      <c r="C22" s="18" t="s">
        <v>5</v>
      </c>
      <c r="D22" s="18" t="s">
        <v>6</v>
      </c>
      <c r="E22" s="19" t="s">
        <v>7</v>
      </c>
      <c r="F22" s="18" t="s">
        <v>5</v>
      </c>
      <c r="G22" s="18" t="s">
        <v>6</v>
      </c>
      <c r="H22" s="20" t="s">
        <v>7</v>
      </c>
    </row>
    <row r="23" spans="1:8" x14ac:dyDescent="0.25">
      <c r="A23" s="21" t="s">
        <v>27</v>
      </c>
      <c r="B23" s="22" t="s">
        <v>28</v>
      </c>
      <c r="C23" s="50">
        <f>[1]PA19!G1132</f>
        <v>2100724.4</v>
      </c>
      <c r="D23" s="35">
        <f>[1]PA20!G1108</f>
        <v>2608012.73</v>
      </c>
      <c r="E23" s="24">
        <f t="shared" ref="E23:E42" si="2">D23/C23-1</f>
        <v>0.2414825714405946</v>
      </c>
      <c r="F23" s="50">
        <f>[1]PA19!H1132</f>
        <v>8199854.9299999997</v>
      </c>
      <c r="G23" s="35">
        <f>[1]PA20!H1108</f>
        <v>8731626.3300000001</v>
      </c>
      <c r="H23" s="24">
        <f t="shared" ref="H23:H40" si="3">G23/F23-1</f>
        <v>6.4851318046428075E-2</v>
      </c>
    </row>
    <row r="24" spans="1:8" x14ac:dyDescent="0.25">
      <c r="A24" s="27" t="s">
        <v>29</v>
      </c>
      <c r="B24" s="28" t="s">
        <v>30</v>
      </c>
      <c r="C24" s="51">
        <f>[1]PA19!G1181</f>
        <v>1097239.73</v>
      </c>
      <c r="D24" s="29">
        <f>[1]PA20!G1157</f>
        <v>476576.24</v>
      </c>
      <c r="E24" s="52">
        <f t="shared" si="2"/>
        <v>-0.56565896497386214</v>
      </c>
      <c r="F24" s="51">
        <f>[1]PA19!H1181</f>
        <v>4867473.9400000004</v>
      </c>
      <c r="G24" s="29">
        <f>[1]PA20!H1157</f>
        <v>1198245.92</v>
      </c>
      <c r="H24" s="52">
        <f t="shared" si="3"/>
        <v>-0.75382591981581315</v>
      </c>
    </row>
    <row r="25" spans="1:8" x14ac:dyDescent="0.25">
      <c r="A25" s="33" t="s">
        <v>31</v>
      </c>
      <c r="B25" s="34" t="s">
        <v>32</v>
      </c>
      <c r="C25" s="53">
        <f>[1]PA19!G1247</f>
        <v>34283.699999999997</v>
      </c>
      <c r="D25" s="23">
        <f>[1]PA20!G1223</f>
        <v>31525.95</v>
      </c>
      <c r="E25" s="54">
        <f t="shared" si="2"/>
        <v>-8.0439100797171759E-2</v>
      </c>
      <c r="F25" s="53">
        <f>[1]PA19!H1247</f>
        <v>197753.34000000003</v>
      </c>
      <c r="G25" s="23">
        <f>[1]PA20!H1223+[1]PA20!H1223+[1]PA20!H1223</f>
        <v>520402.62</v>
      </c>
      <c r="H25" s="54">
        <f t="shared" si="3"/>
        <v>1.6315743643065646</v>
      </c>
    </row>
    <row r="26" spans="1:8" x14ac:dyDescent="0.25">
      <c r="A26" s="27" t="s">
        <v>33</v>
      </c>
      <c r="B26" s="28" t="s">
        <v>34</v>
      </c>
      <c r="C26" s="51">
        <f>[1]PA19!G1248</f>
        <v>7609</v>
      </c>
      <c r="D26" s="29">
        <f>[1]PA20!G1224</f>
        <v>9354.18</v>
      </c>
      <c r="E26" s="52">
        <f t="shared" si="2"/>
        <v>0.22935733999211472</v>
      </c>
      <c r="F26" s="51">
        <f>[1]PA19!H1248</f>
        <v>65411.520000000004</v>
      </c>
      <c r="G26" s="29">
        <f>[1]PA20!H1224</f>
        <v>46375.119999999995</v>
      </c>
      <c r="H26" s="52">
        <f t="shared" si="3"/>
        <v>-0.29102518944675204</v>
      </c>
    </row>
    <row r="27" spans="1:8" x14ac:dyDescent="0.25">
      <c r="A27" s="33" t="s">
        <v>35</v>
      </c>
      <c r="B27" s="34" t="s">
        <v>36</v>
      </c>
      <c r="C27" s="53">
        <f>[1]PA19!G1269+[1]PA19!G1273+[1]PA19!G1277+[1]PA19!G1281+[1]PA19!G1285+[1]PA19!G1289+[1]PA19!G1293+[1]PA19!G1297+[1]PA19!G1301</f>
        <v>1064027</v>
      </c>
      <c r="D27" s="35">
        <f>[1]PA20!G1287</f>
        <v>953622</v>
      </c>
      <c r="E27" s="54">
        <f t="shared" si="2"/>
        <v>-0.10376146469967396</v>
      </c>
      <c r="F27" s="53">
        <f>[1]PA19!H1269+[1]PA19!H1273+[1]PA19!H1277+[1]PA19!H1281+[1]PA19!H1285+[1]PA19!H1289+[1]PA19!H1293+[1]PA19!H1297+[1]PA19!H1301</f>
        <v>5082634</v>
      </c>
      <c r="G27" s="35">
        <f>[1]PA20!H1287</f>
        <v>3414839</v>
      </c>
      <c r="H27" s="54">
        <f t="shared" si="3"/>
        <v>-0.32813596257373634</v>
      </c>
    </row>
    <row r="28" spans="1:8" x14ac:dyDescent="0.25">
      <c r="A28" s="27" t="s">
        <v>37</v>
      </c>
      <c r="B28" s="28" t="s">
        <v>38</v>
      </c>
      <c r="C28" s="29">
        <f>[1]PA19!G1270+[1]PA19!G1274+[1]PA19!G1278+[1]PA19!G1282+[1]PA19!G1286+[1]PA19!G1290+[1]PA19!G1294+[1]PA19!G1298+[1]PA19!G1302</f>
        <v>277037</v>
      </c>
      <c r="D28" s="29">
        <f>[1]PA20!G1288</f>
        <v>495017</v>
      </c>
      <c r="E28" s="52">
        <f t="shared" si="2"/>
        <v>0.78682630839923906</v>
      </c>
      <c r="F28" s="29">
        <f>[1]PA19!H1270+[1]PA19!H1274+[1]PA19!H1278+[1]PA19!H1282+[1]PA19!H1286+[1]PA19!H1290+[1]PA19!H1294+[1]PA19!H1298+[1]PA19!H1302</f>
        <v>1123241</v>
      </c>
      <c r="G28" s="29">
        <f>[1]PA20!H1288</f>
        <v>1381978</v>
      </c>
      <c r="H28" s="52">
        <f t="shared" si="3"/>
        <v>0.23034860728908568</v>
      </c>
    </row>
    <row r="29" spans="1:8" x14ac:dyDescent="0.25">
      <c r="A29" s="33" t="s">
        <v>39</v>
      </c>
      <c r="B29" s="55" t="s">
        <v>40</v>
      </c>
      <c r="C29" s="53">
        <f>[1]PA19!G1360</f>
        <v>1130556</v>
      </c>
      <c r="D29" s="56">
        <f>[1]PA20!G1348</f>
        <v>1197470</v>
      </c>
      <c r="E29" s="57">
        <f t="shared" si="2"/>
        <v>5.9186807199289593E-2</v>
      </c>
      <c r="F29" s="53">
        <f>[1]PA19!H1360</f>
        <v>5145014</v>
      </c>
      <c r="G29" s="56">
        <f>[1]PA20!H1348</f>
        <v>4495955</v>
      </c>
      <c r="H29" s="57">
        <f t="shared" si="3"/>
        <v>-0.12615300949618402</v>
      </c>
    </row>
    <row r="30" spans="1:8" x14ac:dyDescent="0.25">
      <c r="A30" s="27" t="s">
        <v>41</v>
      </c>
      <c r="B30" s="28" t="s">
        <v>42</v>
      </c>
      <c r="C30" s="51">
        <f>[1]PA19!G1361</f>
        <v>958398</v>
      </c>
      <c r="D30" s="29">
        <f>[1]PA20!G1349</f>
        <v>2792631</v>
      </c>
      <c r="E30" s="52">
        <f t="shared" si="2"/>
        <v>1.9138531173896438</v>
      </c>
      <c r="F30" s="51">
        <f>[1]PA19!H1361</f>
        <v>3069098</v>
      </c>
      <c r="G30" s="29">
        <f>[1]PA20!H1349</f>
        <v>8136503</v>
      </c>
      <c r="H30" s="52">
        <f t="shared" si="3"/>
        <v>1.6511056342938546</v>
      </c>
    </row>
    <row r="31" spans="1:8" x14ac:dyDescent="0.25">
      <c r="A31" s="33" t="s">
        <v>43</v>
      </c>
      <c r="B31" s="34" t="s">
        <v>44</v>
      </c>
      <c r="C31" s="53">
        <f>[1]PA19!G1404</f>
        <v>1843111</v>
      </c>
      <c r="D31" s="56">
        <f>[1]PA20!G1392</f>
        <v>1511078</v>
      </c>
      <c r="E31" s="57">
        <f t="shared" si="2"/>
        <v>-0.1801481299824047</v>
      </c>
      <c r="F31" s="53">
        <f>[1]PA19!H1404</f>
        <v>9062898</v>
      </c>
      <c r="G31" s="56">
        <f>[1]PA20!H1392</f>
        <v>6755891</v>
      </c>
      <c r="H31" s="54">
        <f t="shared" si="3"/>
        <v>-0.25455511029694922</v>
      </c>
    </row>
    <row r="32" spans="1:8" x14ac:dyDescent="0.25">
      <c r="A32" s="27" t="s">
        <v>45</v>
      </c>
      <c r="B32" s="28" t="s">
        <v>46</v>
      </c>
      <c r="C32" s="51">
        <f>[1]PA19!G1604</f>
        <v>336351</v>
      </c>
      <c r="D32" s="29">
        <f>[1]PA20!G1580</f>
        <v>296737.76</v>
      </c>
      <c r="E32" s="52">
        <f t="shared" si="2"/>
        <v>-0.1177735163564253</v>
      </c>
      <c r="F32" s="51">
        <f>[1]PA19!H1604</f>
        <v>1350642</v>
      </c>
      <c r="G32" s="29">
        <f>[1]PA20!H1580</f>
        <v>1183268.1100000001</v>
      </c>
      <c r="H32" s="52">
        <f t="shared" si="3"/>
        <v>-0.12392172759324815</v>
      </c>
    </row>
    <row r="33" spans="1:8" x14ac:dyDescent="0.25">
      <c r="A33" s="33" t="s">
        <v>47</v>
      </c>
      <c r="B33" s="34" t="s">
        <v>48</v>
      </c>
      <c r="C33" s="53">
        <f>[1]PA19!G1605</f>
        <v>5246720</v>
      </c>
      <c r="D33" s="56">
        <f>[1]PA20!G1581</f>
        <v>3685220</v>
      </c>
      <c r="E33" s="54">
        <f t="shared" si="2"/>
        <v>-0.29761450963649672</v>
      </c>
      <c r="F33" s="53">
        <f>[1]PA19!H1605</f>
        <v>17880227</v>
      </c>
      <c r="G33" s="56">
        <f>[1]PA20!H1581</f>
        <v>12396625</v>
      </c>
      <c r="H33" s="54">
        <f t="shared" si="3"/>
        <v>-0.30668525628897214</v>
      </c>
    </row>
    <row r="34" spans="1:8" x14ac:dyDescent="0.25">
      <c r="A34" s="27" t="s">
        <v>49</v>
      </c>
      <c r="B34" s="28" t="s">
        <v>50</v>
      </c>
      <c r="C34" s="51">
        <f>[1]PA19!G1606</f>
        <v>188323</v>
      </c>
      <c r="D34" s="29">
        <f>[1]PA20!G1582</f>
        <v>109946</v>
      </c>
      <c r="E34" s="52">
        <f t="shared" si="2"/>
        <v>-0.41618389681557744</v>
      </c>
      <c r="F34" s="51">
        <f>[1]PA19!H1606</f>
        <v>287245</v>
      </c>
      <c r="G34" s="29">
        <f>[1]PA20!H1582</f>
        <v>435143</v>
      </c>
      <c r="H34" s="52">
        <f>G34/F34-1</f>
        <v>0.51488450625772431</v>
      </c>
    </row>
    <row r="35" spans="1:8" x14ac:dyDescent="0.25">
      <c r="A35" s="33" t="s">
        <v>51</v>
      </c>
      <c r="B35" s="34" t="s">
        <v>52</v>
      </c>
      <c r="C35" s="53">
        <f>[1]PA19!G1607</f>
        <v>487811.55</v>
      </c>
      <c r="D35" s="56">
        <f>[1]PA20!G1583</f>
        <v>377283.98</v>
      </c>
      <c r="E35" s="54">
        <f t="shared" si="2"/>
        <v>-0.22657841947366764</v>
      </c>
      <c r="F35" s="53">
        <f>[1]PA19!H1607</f>
        <v>635265.63</v>
      </c>
      <c r="G35" s="56">
        <f>[1]PA20!H1583</f>
        <v>465383.23</v>
      </c>
      <c r="H35" s="54">
        <f t="shared" si="3"/>
        <v>-0.26741947301635072</v>
      </c>
    </row>
    <row r="36" spans="1:8" x14ac:dyDescent="0.25">
      <c r="A36" s="27" t="s">
        <v>53</v>
      </c>
      <c r="B36" s="28" t="s">
        <v>54</v>
      </c>
      <c r="C36" s="51">
        <f>[1]PA19!G1608</f>
        <v>1302386</v>
      </c>
      <c r="D36" s="29">
        <f>[1]PA20!G1584</f>
        <v>1022817</v>
      </c>
      <c r="E36" s="52">
        <f t="shared" si="2"/>
        <v>-0.21465909492270341</v>
      </c>
      <c r="F36" s="51">
        <f>[1]PA19!H1608</f>
        <v>1483438</v>
      </c>
      <c r="G36" s="29">
        <f>[1]PA20!H1584</f>
        <v>1082885</v>
      </c>
      <c r="H36" s="52">
        <f t="shared" si="3"/>
        <v>-0.27001667747489277</v>
      </c>
    </row>
    <row r="37" spans="1:8" x14ac:dyDescent="0.25">
      <c r="A37" s="33" t="s">
        <v>55</v>
      </c>
      <c r="B37" s="34" t="s">
        <v>56</v>
      </c>
      <c r="C37" s="53">
        <f>[1]PA19!G1609</f>
        <v>1661531</v>
      </c>
      <c r="D37" s="56">
        <f>[1]PA20!G1585</f>
        <v>1473024</v>
      </c>
      <c r="E37" s="54">
        <f t="shared" si="2"/>
        <v>-0.11345379652862331</v>
      </c>
      <c r="F37" s="53">
        <f>[1]PA19!H1609</f>
        <v>4117818</v>
      </c>
      <c r="G37" s="56">
        <f>[1]PA20!H1585</f>
        <v>2895580</v>
      </c>
      <c r="H37" s="54">
        <f t="shared" si="3"/>
        <v>-0.29681690642957026</v>
      </c>
    </row>
    <row r="38" spans="1:8" x14ac:dyDescent="0.25">
      <c r="A38" s="27" t="s">
        <v>57</v>
      </c>
      <c r="B38" s="28" t="s">
        <v>58</v>
      </c>
      <c r="C38" s="51">
        <f>[1]PA19!G1610</f>
        <v>511269</v>
      </c>
      <c r="D38" s="29">
        <f>[1]PA20!G1586</f>
        <v>471300</v>
      </c>
      <c r="E38" s="52">
        <f t="shared" si="2"/>
        <v>-7.8176067784277992E-2</v>
      </c>
      <c r="F38" s="51">
        <f>[1]PA19!H1610</f>
        <v>2540662</v>
      </c>
      <c r="G38" s="29">
        <f>[1]PA20!H1586</f>
        <v>1945113</v>
      </c>
      <c r="H38" s="52">
        <f>G38/F38-1</f>
        <v>-0.23440701675390119</v>
      </c>
    </row>
    <row r="39" spans="1:8" x14ac:dyDescent="0.25">
      <c r="A39" s="33" t="s">
        <v>59</v>
      </c>
      <c r="B39" s="34" t="s">
        <v>60</v>
      </c>
      <c r="C39" s="53">
        <f>[1]PA19!G1795</f>
        <v>494269</v>
      </c>
      <c r="D39" s="56">
        <f>[1]PA20!G1759</f>
        <v>353418.97</v>
      </c>
      <c r="E39" s="54">
        <f t="shared" si="2"/>
        <v>-0.28496634423765199</v>
      </c>
      <c r="F39" s="53">
        <f>[1]PA19!H1795</f>
        <v>1036678</v>
      </c>
      <c r="G39" s="56">
        <f>[1]PA20!H1759</f>
        <v>782625.63</v>
      </c>
      <c r="H39" s="54">
        <f t="shared" si="3"/>
        <v>-0.245063915699957</v>
      </c>
    </row>
    <row r="40" spans="1:8" x14ac:dyDescent="0.25">
      <c r="A40" s="27" t="s">
        <v>61</v>
      </c>
      <c r="B40" s="28" t="s">
        <v>62</v>
      </c>
      <c r="C40" s="29">
        <f>[1]PA19!G1796</f>
        <v>76383</v>
      </c>
      <c r="D40" s="29">
        <f>[1]PA20!G1760</f>
        <v>82086.61</v>
      </c>
      <c r="E40" s="52">
        <f t="shared" si="2"/>
        <v>7.4671196470418755E-2</v>
      </c>
      <c r="F40" s="29">
        <f>[1]PA19!H1796</f>
        <v>624234.06000000006</v>
      </c>
      <c r="G40" s="29">
        <f>[1]PA20!H1760</f>
        <v>459169.92</v>
      </c>
      <c r="H40" s="52">
        <f t="shared" si="3"/>
        <v>-0.26442667995399038</v>
      </c>
    </row>
    <row r="41" spans="1:8" x14ac:dyDescent="0.25">
      <c r="A41" s="33" t="s">
        <v>63</v>
      </c>
      <c r="B41" s="34" t="s">
        <v>64</v>
      </c>
      <c r="C41" s="53">
        <f>[1]PA19!G1797</f>
        <v>730916</v>
      </c>
      <c r="D41" s="56">
        <f>[1]PA20!G1761</f>
        <v>620264</v>
      </c>
      <c r="E41" s="54">
        <f t="shared" si="2"/>
        <v>-0.15138812120681444</v>
      </c>
      <c r="F41" s="53">
        <f>[1]PA19!H1797</f>
        <v>2316492</v>
      </c>
      <c r="G41" s="56">
        <f>[1]PA20!H1761</f>
        <v>1940531</v>
      </c>
      <c r="H41" s="54">
        <f>G41/F41-1</f>
        <v>-0.16229756027648701</v>
      </c>
    </row>
    <row r="42" spans="1:8" ht="15.75" thickBot="1" x14ac:dyDescent="0.3">
      <c r="A42" s="58" t="s">
        <v>65</v>
      </c>
      <c r="B42" s="59" t="s">
        <v>66</v>
      </c>
      <c r="C42" s="60">
        <f>[1]PA19!G1798</f>
        <v>4110291</v>
      </c>
      <c r="D42" s="60">
        <f>[1]PA20!G1762</f>
        <v>3019556</v>
      </c>
      <c r="E42" s="61">
        <f t="shared" si="2"/>
        <v>-0.26536685602065646</v>
      </c>
      <c r="F42" s="60">
        <f>[1]PA19!H1798</f>
        <v>20132657</v>
      </c>
      <c r="G42" s="60">
        <f>[1]PA20!H1762</f>
        <v>13276947</v>
      </c>
      <c r="H42" s="61">
        <f>G42/F42-1</f>
        <v>-0.34052683657204308</v>
      </c>
    </row>
    <row r="43" spans="1:8" ht="15.75" thickBot="1" x14ac:dyDescent="0.3"/>
    <row r="44" spans="1:8" ht="16.5" thickBot="1" x14ac:dyDescent="0.3">
      <c r="A44" s="45" t="s">
        <v>67</v>
      </c>
      <c r="B44" s="46"/>
      <c r="C44" s="47">
        <f>SUM(C23:C42)</f>
        <v>23659236.380000003</v>
      </c>
      <c r="D44" s="48">
        <f>SUM(D23:D42)</f>
        <v>21586941.419999998</v>
      </c>
      <c r="E44" s="62">
        <f>D44/C44-1</f>
        <v>-8.758925802659423E-2</v>
      </c>
      <c r="F44" s="47">
        <f>SUM(F23:F42)</f>
        <v>89218737.420000017</v>
      </c>
      <c r="G44" s="48">
        <f>SUM(G23:G42)</f>
        <v>71545086.879999995</v>
      </c>
      <c r="H44" s="49">
        <f>G44/F44-1</f>
        <v>-0.19809348407163341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 t="s">
        <v>5</v>
      </c>
      <c r="D47" s="18" t="s">
        <v>6</v>
      </c>
      <c r="E47" s="19" t="s">
        <v>7</v>
      </c>
      <c r="F47" s="18" t="s">
        <v>5</v>
      </c>
      <c r="G47" s="18" t="s">
        <v>6</v>
      </c>
      <c r="H47" s="20" t="s">
        <v>7</v>
      </c>
    </row>
    <row r="48" spans="1:8" x14ac:dyDescent="0.25">
      <c r="A48" s="63" t="s">
        <v>68</v>
      </c>
      <c r="B48" s="64" t="s">
        <v>69</v>
      </c>
      <c r="C48" s="65">
        <f>[1]PA19!G1458</f>
        <v>9728577</v>
      </c>
      <c r="D48" s="66">
        <f>[1]PA20!G1438</f>
        <v>6834671.6399999997</v>
      </c>
      <c r="E48" s="67">
        <f>D48/C48-1</f>
        <v>-0.29746440409527519</v>
      </c>
      <c r="F48" s="65">
        <f>[1]PA19!H1458</f>
        <v>81368542</v>
      </c>
      <c r="G48" s="66">
        <f>[1]PA20!H1668</f>
        <v>1437871</v>
      </c>
      <c r="H48" s="67">
        <f>G48/F48-1</f>
        <v>-0.98232890789661687</v>
      </c>
    </row>
    <row r="49" spans="1:8" ht="15.75" thickBot="1" x14ac:dyDescent="0.3">
      <c r="A49" s="58" t="s">
        <v>70</v>
      </c>
      <c r="B49" s="59" t="s">
        <v>71</v>
      </c>
      <c r="C49" s="68">
        <f>[1]PA19!G1699</f>
        <v>415639</v>
      </c>
      <c r="D49" s="60">
        <f>[1]PA20!G1668</f>
        <v>284352</v>
      </c>
      <c r="E49" s="69">
        <f>D49/C49-1</f>
        <v>-0.31586785648122528</v>
      </c>
      <c r="F49" s="68">
        <f>[1]PA19!H1699</f>
        <v>2365468.8200000003</v>
      </c>
      <c r="G49" s="60">
        <f>[1]PA20!H1438</f>
        <v>16069487</v>
      </c>
      <c r="H49" s="69">
        <f>G49/F49-1</f>
        <v>5.7933624252971541</v>
      </c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2020-10-27T15:59:27Z</dcterms:created>
  <dcterms:modified xsi:type="dcterms:W3CDTF">2020-10-27T16:00:04Z</dcterms:modified>
</cp:coreProperties>
</file>