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7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9" i="1" l="1"/>
  <c r="G49" i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H41" i="1"/>
  <c r="G41" i="1"/>
  <c r="F41" i="1"/>
  <c r="D41" i="1"/>
  <c r="E41" i="1" s="1"/>
  <c r="C41" i="1"/>
  <c r="G40" i="1"/>
  <c r="F40" i="1"/>
  <c r="H40" i="1" s="1"/>
  <c r="D40" i="1"/>
  <c r="E40" i="1" s="1"/>
  <c r="C40" i="1"/>
  <c r="H39" i="1"/>
  <c r="G39" i="1"/>
  <c r="F39" i="1"/>
  <c r="D39" i="1"/>
  <c r="E39" i="1" s="1"/>
  <c r="C39" i="1"/>
  <c r="G38" i="1"/>
  <c r="H38" i="1" s="1"/>
  <c r="F38" i="1"/>
  <c r="D38" i="1"/>
  <c r="E38" i="1" s="1"/>
  <c r="C38" i="1"/>
  <c r="H37" i="1"/>
  <c r="G37" i="1"/>
  <c r="F37" i="1"/>
  <c r="D37" i="1"/>
  <c r="E37" i="1" s="1"/>
  <c r="C37" i="1"/>
  <c r="G36" i="1"/>
  <c r="H36" i="1" s="1"/>
  <c r="F36" i="1"/>
  <c r="D36" i="1"/>
  <c r="E36" i="1" s="1"/>
  <c r="C36" i="1"/>
  <c r="H35" i="1"/>
  <c r="G35" i="1"/>
  <c r="F35" i="1"/>
  <c r="D35" i="1"/>
  <c r="E35" i="1" s="1"/>
  <c r="C35" i="1"/>
  <c r="G34" i="1"/>
  <c r="H34" i="1" s="1"/>
  <c r="F34" i="1"/>
  <c r="D34" i="1"/>
  <c r="E34" i="1" s="1"/>
  <c r="C34" i="1"/>
  <c r="H33" i="1"/>
  <c r="G33" i="1"/>
  <c r="F33" i="1"/>
  <c r="D33" i="1"/>
  <c r="E33" i="1" s="1"/>
  <c r="C33" i="1"/>
  <c r="G32" i="1"/>
  <c r="H32" i="1" s="1"/>
  <c r="F32" i="1"/>
  <c r="D32" i="1"/>
  <c r="E32" i="1" s="1"/>
  <c r="C32" i="1"/>
  <c r="G31" i="1"/>
  <c r="F31" i="1"/>
  <c r="H31" i="1" s="1"/>
  <c r="D31" i="1"/>
  <c r="E31" i="1" s="1"/>
  <c r="C31" i="1"/>
  <c r="G30" i="1"/>
  <c r="H30" i="1" s="1"/>
  <c r="F30" i="1"/>
  <c r="D30" i="1"/>
  <c r="E30" i="1" s="1"/>
  <c r="C30" i="1"/>
  <c r="H29" i="1"/>
  <c r="G29" i="1"/>
  <c r="F29" i="1"/>
  <c r="D29" i="1"/>
  <c r="E29" i="1" s="1"/>
  <c r="C29" i="1"/>
  <c r="G28" i="1"/>
  <c r="H28" i="1" s="1"/>
  <c r="F28" i="1"/>
  <c r="D28" i="1"/>
  <c r="E28" i="1" s="1"/>
  <c r="C28" i="1"/>
  <c r="H27" i="1"/>
  <c r="G27" i="1"/>
  <c r="F27" i="1"/>
  <c r="D27" i="1"/>
  <c r="E27" i="1" s="1"/>
  <c r="C27" i="1"/>
  <c r="G26" i="1"/>
  <c r="H26" i="1" s="1"/>
  <c r="F26" i="1"/>
  <c r="D26" i="1"/>
  <c r="E26" i="1" s="1"/>
  <c r="C26" i="1"/>
  <c r="G25" i="1"/>
  <c r="F25" i="1"/>
  <c r="H25" i="1" s="1"/>
  <c r="D25" i="1"/>
  <c r="E25" i="1" s="1"/>
  <c r="C25" i="1"/>
  <c r="G24" i="1"/>
  <c r="H24" i="1" s="1"/>
  <c r="F24" i="1"/>
  <c r="D24" i="1"/>
  <c r="E24" i="1" s="1"/>
  <c r="C24" i="1"/>
  <c r="G23" i="1"/>
  <c r="H23" i="1" s="1"/>
  <c r="F23" i="1"/>
  <c r="F44" i="1" s="1"/>
  <c r="D23" i="1"/>
  <c r="D44" i="1" s="1"/>
  <c r="E44" i="1" s="1"/>
  <c r="C23" i="1"/>
  <c r="C44" i="1" s="1"/>
  <c r="G17" i="1"/>
  <c r="H17" i="1" s="1"/>
  <c r="F17" i="1"/>
  <c r="D17" i="1"/>
  <c r="E17" i="1" s="1"/>
  <c r="C17" i="1"/>
  <c r="G16" i="1"/>
  <c r="H16" i="1" s="1"/>
  <c r="F16" i="1"/>
  <c r="D16" i="1"/>
  <c r="E16" i="1" s="1"/>
  <c r="C16" i="1"/>
  <c r="G15" i="1"/>
  <c r="H15" i="1" s="1"/>
  <c r="F15" i="1"/>
  <c r="D15" i="1"/>
  <c r="E15" i="1" s="1"/>
  <c r="C15" i="1"/>
  <c r="G14" i="1"/>
  <c r="H14" i="1" s="1"/>
  <c r="F14" i="1"/>
  <c r="D14" i="1"/>
  <c r="E14" i="1" s="1"/>
  <c r="C14" i="1"/>
  <c r="G13" i="1"/>
  <c r="F13" i="1"/>
  <c r="H13" i="1" s="1"/>
  <c r="D13" i="1"/>
  <c r="E13" i="1" s="1"/>
  <c r="C13" i="1"/>
  <c r="G12" i="1"/>
  <c r="H12" i="1" s="1"/>
  <c r="F12" i="1"/>
  <c r="D12" i="1"/>
  <c r="E12" i="1" s="1"/>
  <c r="C12" i="1"/>
  <c r="G11" i="1"/>
  <c r="H11" i="1" s="1"/>
  <c r="F11" i="1"/>
  <c r="D11" i="1"/>
  <c r="C11" i="1"/>
  <c r="E11" i="1" s="1"/>
  <c r="G10" i="1"/>
  <c r="H10" i="1" s="1"/>
  <c r="F10" i="1"/>
  <c r="D10" i="1"/>
  <c r="E10" i="1" s="1"/>
  <c r="C10" i="1"/>
  <c r="G9" i="1"/>
  <c r="G19" i="1" s="1"/>
  <c r="F9" i="1"/>
  <c r="F19" i="1" s="1"/>
  <c r="D9" i="1"/>
  <c r="D19" i="1" s="1"/>
  <c r="E19" i="1" s="1"/>
  <c r="C9" i="1"/>
  <c r="C19" i="1" s="1"/>
  <c r="H19" i="1" l="1"/>
  <c r="E9" i="1"/>
  <c r="E23" i="1"/>
  <c r="G44" i="1"/>
  <c r="H44" i="1" s="1"/>
  <c r="H9" i="1"/>
</calcChain>
</file>

<file path=xl/sharedStrings.xml><?xml version="1.0" encoding="utf-8"?>
<sst xmlns="http://schemas.openxmlformats.org/spreadsheetml/2006/main" count="95" uniqueCount="72">
  <si>
    <t>Importaciones del sector madera y muebles - ENERO-JULIO  2019 VS ENERO-JULIO 2020
Este cuadro es un adelanto del informe anual de comercio exterior que está en proceso de edición</t>
  </si>
  <si>
    <t>Posición</t>
  </si>
  <si>
    <t>Descripcion</t>
  </si>
  <si>
    <t>Kg</t>
  </si>
  <si>
    <t>USD (CIF)</t>
  </si>
  <si>
    <t>ENERO-JULIO 2019</t>
  </si>
  <si>
    <t>ENERO-JULIO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</si>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</sst>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9"/>
      <sheetName val="10"/>
      <sheetName val="11"/>
      <sheetName val="12"/>
      <sheetName val="BASE 2020"/>
      <sheetName val="BASE 2019"/>
      <sheetName val="BASE2018"/>
      <sheetName val="BASE 2017"/>
    </sheetNames>
    <sheetDataSet>
      <sheetData sheetId="0"/>
      <sheetData sheetId="1"/>
      <sheetData sheetId="2"/>
      <sheetData sheetId="3">
        <row r="169">
          <cell r="G169">
            <v>2182019</v>
          </cell>
          <cell r="H169">
            <v>2121054.38</v>
          </cell>
        </row>
        <row r="286">
          <cell r="G286">
            <v>68196</v>
          </cell>
          <cell r="H286">
            <v>284503</v>
          </cell>
        </row>
        <row r="287">
          <cell r="G287">
            <v>33690</v>
          </cell>
          <cell r="H287">
            <v>157290</v>
          </cell>
        </row>
        <row r="288">
          <cell r="G288">
            <v>55959</v>
          </cell>
          <cell r="H288">
            <v>270244</v>
          </cell>
        </row>
        <row r="289">
          <cell r="G289">
            <v>76271</v>
          </cell>
          <cell r="H289">
            <v>299950</v>
          </cell>
        </row>
        <row r="290">
          <cell r="G290">
            <v>77213</v>
          </cell>
          <cell r="H290">
            <v>254807</v>
          </cell>
        </row>
        <row r="291">
          <cell r="G291">
            <v>9427</v>
          </cell>
          <cell r="H291">
            <v>49424</v>
          </cell>
        </row>
        <row r="292">
          <cell r="G292">
            <v>100845</v>
          </cell>
          <cell r="H292">
            <v>41030</v>
          </cell>
        </row>
        <row r="341">
          <cell r="G341">
            <v>105172.26999999999</v>
          </cell>
          <cell r="H341">
            <v>193346.5</v>
          </cell>
        </row>
        <row r="471">
          <cell r="G471">
            <v>15724409.680000002</v>
          </cell>
          <cell r="H471">
            <v>17185659.07</v>
          </cell>
        </row>
        <row r="658">
          <cell r="G658">
            <v>11120266.58</v>
          </cell>
          <cell r="H658">
            <v>7755064.3899999997</v>
          </cell>
        </row>
        <row r="794">
          <cell r="G794">
            <v>7727128.1200000001</v>
          </cell>
          <cell r="H794">
            <v>6152599.8000000007</v>
          </cell>
        </row>
        <row r="868">
          <cell r="G868">
            <v>1317200</v>
          </cell>
          <cell r="H868">
            <v>1432483</v>
          </cell>
        </row>
        <row r="969">
          <cell r="G969">
            <v>1459965.56</v>
          </cell>
          <cell r="H969">
            <v>2150179.38</v>
          </cell>
        </row>
        <row r="1065">
          <cell r="G1065">
            <v>981088.36</v>
          </cell>
          <cell r="H1065">
            <v>3417425.57</v>
          </cell>
        </row>
        <row r="1124">
          <cell r="G1124">
            <v>1459777.4</v>
          </cell>
          <cell r="H1124">
            <v>6295559.2699999996</v>
          </cell>
        </row>
        <row r="1173">
          <cell r="G1173">
            <v>998250</v>
          </cell>
          <cell r="H1173">
            <v>4581530</v>
          </cell>
        </row>
        <row r="1235">
          <cell r="G1235">
            <v>17221.7</v>
          </cell>
          <cell r="H1235">
            <v>96551.340000000026</v>
          </cell>
        </row>
        <row r="1236">
          <cell r="G1236">
            <v>4959</v>
          </cell>
          <cell r="H1236">
            <v>44614.520000000004</v>
          </cell>
        </row>
        <row r="1269">
          <cell r="G1269">
            <v>97442</v>
          </cell>
          <cell r="H1269">
            <v>610160</v>
          </cell>
        </row>
        <row r="1270">
          <cell r="G1270">
            <v>31868</v>
          </cell>
          <cell r="H1270">
            <v>100356</v>
          </cell>
        </row>
        <row r="1273">
          <cell r="G1273">
            <v>137245</v>
          </cell>
          <cell r="H1273">
            <v>660440</v>
          </cell>
        </row>
        <row r="1274">
          <cell r="G1274">
            <v>25568</v>
          </cell>
          <cell r="H1274">
            <v>81376</v>
          </cell>
        </row>
        <row r="1277">
          <cell r="G1277">
            <v>71039</v>
          </cell>
          <cell r="H1277">
            <v>333342</v>
          </cell>
        </row>
        <row r="1278">
          <cell r="G1278">
            <v>25251</v>
          </cell>
          <cell r="H1278">
            <v>98749</v>
          </cell>
        </row>
        <row r="1281">
          <cell r="G1281">
            <v>82499</v>
          </cell>
          <cell r="H1281">
            <v>322413</v>
          </cell>
        </row>
        <row r="1282">
          <cell r="G1282">
            <v>19872</v>
          </cell>
          <cell r="H1282">
            <v>89232</v>
          </cell>
        </row>
        <row r="1285">
          <cell r="G1285">
            <v>122575</v>
          </cell>
          <cell r="H1285">
            <v>641376</v>
          </cell>
        </row>
        <row r="1286">
          <cell r="G1286">
            <v>35862</v>
          </cell>
          <cell r="H1286">
            <v>119460</v>
          </cell>
        </row>
        <row r="1289">
          <cell r="G1289">
            <v>68986</v>
          </cell>
          <cell r="H1289">
            <v>287330</v>
          </cell>
        </row>
        <row r="1290">
          <cell r="G1290">
            <v>12786</v>
          </cell>
          <cell r="H1290">
            <v>98230</v>
          </cell>
        </row>
        <row r="1293">
          <cell r="G1293">
            <v>213495</v>
          </cell>
          <cell r="H1293">
            <v>895873</v>
          </cell>
        </row>
        <row r="1294">
          <cell r="G1294">
            <v>22195</v>
          </cell>
          <cell r="H1294">
            <v>105777</v>
          </cell>
        </row>
        <row r="1350">
          <cell r="G1350">
            <v>859810</v>
          </cell>
          <cell r="H1350">
            <v>3813314</v>
          </cell>
        </row>
        <row r="1351">
          <cell r="G1351">
            <v>854763</v>
          </cell>
          <cell r="H1351">
            <v>2639037</v>
          </cell>
        </row>
        <row r="1398">
          <cell r="G1398">
            <v>1209630</v>
          </cell>
          <cell r="H1398">
            <v>6051656</v>
          </cell>
        </row>
        <row r="1448">
          <cell r="G1448">
            <v>7611368</v>
          </cell>
          <cell r="H1448">
            <v>62721497</v>
          </cell>
        </row>
        <row r="1574">
          <cell r="G1574">
            <v>303068</v>
          </cell>
          <cell r="H1574">
            <v>1246503</v>
          </cell>
        </row>
        <row r="1575">
          <cell r="G1575">
            <v>3486042</v>
          </cell>
          <cell r="H1575">
            <v>12061789</v>
          </cell>
        </row>
        <row r="1576">
          <cell r="G1576">
            <v>150445</v>
          </cell>
          <cell r="H1576">
            <v>241149</v>
          </cell>
        </row>
        <row r="1577">
          <cell r="G1577">
            <v>258106.55</v>
          </cell>
          <cell r="H1577">
            <v>347008.63</v>
          </cell>
        </row>
        <row r="1578">
          <cell r="G1578">
            <v>1069150</v>
          </cell>
          <cell r="H1578">
            <v>1231148</v>
          </cell>
        </row>
        <row r="1579">
          <cell r="G1579">
            <v>1326253</v>
          </cell>
          <cell r="H1579">
            <v>3155528</v>
          </cell>
        </row>
        <row r="1580">
          <cell r="G1580">
            <v>386846</v>
          </cell>
          <cell r="H1580">
            <v>1885487</v>
          </cell>
        </row>
        <row r="1689">
          <cell r="G1689">
            <v>336883</v>
          </cell>
          <cell r="H1689">
            <v>1676601.82</v>
          </cell>
        </row>
        <row r="1777">
          <cell r="G1777">
            <v>418580</v>
          </cell>
          <cell r="H1777">
            <v>875060</v>
          </cell>
        </row>
        <row r="1778">
          <cell r="G1778">
            <v>44886</v>
          </cell>
          <cell r="H1778">
            <v>400892.06</v>
          </cell>
        </row>
        <row r="1779">
          <cell r="G1779">
            <v>582774</v>
          </cell>
          <cell r="H1779">
            <v>1878451</v>
          </cell>
        </row>
        <row r="1780">
          <cell r="G1780">
            <v>3356128</v>
          </cell>
          <cell r="H1780">
            <v>16562233</v>
          </cell>
        </row>
      </sheetData>
      <sheetData sheetId="4">
        <row r="169">
          <cell r="G169">
            <v>1327333.58</v>
          </cell>
          <cell r="H169">
            <v>1198928.6499999999</v>
          </cell>
        </row>
        <row r="298">
          <cell r="G298">
            <v>349924</v>
          </cell>
          <cell r="H298">
            <v>1309244</v>
          </cell>
        </row>
        <row r="341">
          <cell r="G341">
            <v>138058.38</v>
          </cell>
          <cell r="H341">
            <v>201474.52000000002</v>
          </cell>
        </row>
        <row r="470">
          <cell r="G470">
            <v>13770050.82</v>
          </cell>
          <cell r="H470">
            <v>5254810.95</v>
          </cell>
        </row>
        <row r="652">
          <cell r="G652">
            <v>13175835.9</v>
          </cell>
          <cell r="H652">
            <v>7113132.3599999985</v>
          </cell>
        </row>
        <row r="788">
          <cell r="G788">
            <v>3666633.6599999997</v>
          </cell>
          <cell r="H788">
            <v>2950235.48</v>
          </cell>
        </row>
        <row r="862">
          <cell r="G862">
            <v>1255882</v>
          </cell>
          <cell r="H862">
            <v>1294903</v>
          </cell>
        </row>
        <row r="958">
          <cell r="G958">
            <v>926249.32000000007</v>
          </cell>
          <cell r="H958">
            <v>1838206.3499999999</v>
          </cell>
        </row>
        <row r="1044">
          <cell r="G1044">
            <v>1607539.23</v>
          </cell>
          <cell r="H1044">
            <v>5184123.72</v>
          </cell>
        </row>
        <row r="1100">
          <cell r="G1100">
            <v>1840416.25</v>
          </cell>
          <cell r="H1100">
            <v>6084997.0899999999</v>
          </cell>
        </row>
        <row r="1149">
          <cell r="G1149">
            <v>433535.39999999997</v>
          </cell>
          <cell r="H1149">
            <v>1099119.19</v>
          </cell>
        </row>
        <row r="1211">
          <cell r="G1211">
            <v>24710.95</v>
          </cell>
          <cell r="H1211">
            <v>134583.54</v>
          </cell>
        </row>
        <row r="1212">
          <cell r="G1212">
            <v>6203.18</v>
          </cell>
          <cell r="H1212">
            <v>26048.07</v>
          </cell>
        </row>
        <row r="1277">
          <cell r="G1277">
            <v>619672</v>
          </cell>
          <cell r="H1277">
            <v>2215325</v>
          </cell>
        </row>
        <row r="1278">
          <cell r="G1278">
            <v>410720</v>
          </cell>
          <cell r="H1278">
            <v>1112706</v>
          </cell>
        </row>
        <row r="1338">
          <cell r="G1338">
            <v>803997</v>
          </cell>
          <cell r="H1338">
            <v>3033940</v>
          </cell>
        </row>
        <row r="1339">
          <cell r="G1339">
            <v>1431532</v>
          </cell>
          <cell r="H1339">
            <v>3994732</v>
          </cell>
        </row>
        <row r="1386">
          <cell r="G1386">
            <v>1046732</v>
          </cell>
          <cell r="H1386">
            <v>4739378</v>
          </cell>
        </row>
        <row r="1430">
          <cell r="G1430">
            <v>5596070.6399999997</v>
          </cell>
          <cell r="H1430">
            <v>16069487</v>
          </cell>
        </row>
        <row r="1550">
          <cell r="G1550">
            <v>263657.76</v>
          </cell>
          <cell r="H1550">
            <v>894015.1100000001</v>
          </cell>
        </row>
        <row r="1551">
          <cell r="G1551">
            <v>2452523</v>
          </cell>
          <cell r="H1551">
            <v>8435924</v>
          </cell>
        </row>
        <row r="1552">
          <cell r="G1552">
            <v>90233</v>
          </cell>
          <cell r="H1552">
            <v>376875</v>
          </cell>
        </row>
        <row r="1553">
          <cell r="G1553">
            <v>365864</v>
          </cell>
          <cell r="H1553">
            <v>454792</v>
          </cell>
        </row>
        <row r="1554">
          <cell r="G1554">
            <v>733027</v>
          </cell>
          <cell r="H1554">
            <v>783979</v>
          </cell>
        </row>
        <row r="1555">
          <cell r="G1555">
            <v>1139014</v>
          </cell>
          <cell r="H1555">
            <v>2221953</v>
          </cell>
        </row>
        <row r="1556">
          <cell r="G1556">
            <v>353560</v>
          </cell>
          <cell r="H1556">
            <v>1413909</v>
          </cell>
        </row>
        <row r="1660">
          <cell r="G1660">
            <v>203581</v>
          </cell>
          <cell r="H1660">
            <v>1061244</v>
          </cell>
        </row>
        <row r="1741">
          <cell r="G1741">
            <v>239916.97</v>
          </cell>
          <cell r="H1741">
            <v>535779.63</v>
          </cell>
        </row>
        <row r="1742">
          <cell r="G1742">
            <v>57835.61</v>
          </cell>
          <cell r="H1742">
            <v>291208.92</v>
          </cell>
        </row>
        <row r="1743">
          <cell r="G1743">
            <v>336881</v>
          </cell>
          <cell r="H1743">
            <v>1100466</v>
          </cell>
        </row>
        <row r="1744">
          <cell r="G1744">
            <v>2669229</v>
          </cell>
          <cell r="H1744">
            <v>11541797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workbookViewId="0">
      <selection activeCell="G50" sqref="G50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8" x14ac:dyDescent="0.25">
      <c r="A9" s="21" t="s">
        <v>8</v>
      </c>
      <c r="B9" s="22" t="s">
        <v>9</v>
      </c>
      <c r="C9" s="23">
        <f>'[1]PA 2019'!G169</f>
        <v>2182019</v>
      </c>
      <c r="D9" s="23">
        <f>'[1]PA 2020'!G169</f>
        <v>1327333.58</v>
      </c>
      <c r="E9" s="24">
        <f>D9/C9-1</f>
        <v>-0.39169476526098068</v>
      </c>
      <c r="F9" s="25">
        <f>'[1]PA 2019'!H169</f>
        <v>2121054.38</v>
      </c>
      <c r="G9" s="26">
        <f>'[1]PA 2020'!H169</f>
        <v>1198928.6499999999</v>
      </c>
      <c r="H9" s="24">
        <f>G9/F9-1</f>
        <v>-0.43474874510289552</v>
      </c>
    </row>
    <row r="10" spans="1:8" x14ac:dyDescent="0.25">
      <c r="A10" s="27" t="s">
        <v>10</v>
      </c>
      <c r="B10" s="28" t="s">
        <v>11</v>
      </c>
      <c r="C10" s="29">
        <f>'[1]PA 2019'!G286+'[1]PA 2019'!G287+'[1]PA 2019'!G288+'[1]PA 2019'!G289+'[1]PA 2019'!G290+'[1]PA 2019'!G291+'[1]PA 2019'!G292</f>
        <v>421601</v>
      </c>
      <c r="D10" s="30">
        <f>'[1]PA 2020'!G298</f>
        <v>349924</v>
      </c>
      <c r="E10" s="31">
        <f t="shared" ref="E10:E17" si="0">D10/C10-1</f>
        <v>-0.17001145632956283</v>
      </c>
      <c r="F10" s="29">
        <f>'[1]PA 2019'!H286+'[1]PA 2019'!H287+'[1]PA 2019'!H288+'[1]PA 2019'!H289+'[1]PA 2019'!H290+'[1]PA 2019'!H291+'[1]PA 2019'!H292</f>
        <v>1357248</v>
      </c>
      <c r="G10" s="32">
        <f>'[1]PA 2020'!H298</f>
        <v>1309244</v>
      </c>
      <c r="H10" s="31">
        <f t="shared" ref="H10:H17" si="1">G10/F10-1</f>
        <v>-3.5368628283114045E-2</v>
      </c>
    </row>
    <row r="11" spans="1:8" x14ac:dyDescent="0.25">
      <c r="A11" s="33" t="s">
        <v>12</v>
      </c>
      <c r="B11" s="34" t="s">
        <v>13</v>
      </c>
      <c r="C11" s="35">
        <f>'[1]PA 2019'!G341</f>
        <v>105172.26999999999</v>
      </c>
      <c r="D11" s="23">
        <f>'[1]PA 2020'!G341</f>
        <v>138058.38</v>
      </c>
      <c r="E11" s="36">
        <f t="shared" si="0"/>
        <v>0.31268803078986518</v>
      </c>
      <c r="F11" s="35">
        <f>'[1]PA 2019'!H341</f>
        <v>193346.5</v>
      </c>
      <c r="G11" s="23">
        <f>'[1]PA 2020'!H341</f>
        <v>201474.52000000002</v>
      </c>
      <c r="H11" s="36">
        <f t="shared" si="1"/>
        <v>4.2038619783652864E-2</v>
      </c>
    </row>
    <row r="12" spans="1:8" x14ac:dyDescent="0.25">
      <c r="A12" s="27" t="s">
        <v>14</v>
      </c>
      <c r="B12" s="28" t="s">
        <v>15</v>
      </c>
      <c r="C12" s="29">
        <f>'[1]PA 2019'!G471</f>
        <v>15724409.680000002</v>
      </c>
      <c r="D12" s="30">
        <f>'[1]PA 2020'!G470</f>
        <v>13770050.82</v>
      </c>
      <c r="E12" s="31">
        <f t="shared" si="0"/>
        <v>-0.12428821811261792</v>
      </c>
      <c r="F12" s="29">
        <f>'[1]PA 2019'!H471</f>
        <v>17185659.07</v>
      </c>
      <c r="G12" s="30">
        <f>'[1]PA 2020'!H470</f>
        <v>5254810.95</v>
      </c>
      <c r="H12" s="31">
        <f t="shared" si="1"/>
        <v>-0.69423279441327823</v>
      </c>
    </row>
    <row r="13" spans="1:8" x14ac:dyDescent="0.25">
      <c r="A13" s="33" t="s">
        <v>16</v>
      </c>
      <c r="B13" s="34" t="s">
        <v>17</v>
      </c>
      <c r="C13" s="35">
        <f>'[1]PA 2019'!G658</f>
        <v>11120266.58</v>
      </c>
      <c r="D13" s="23">
        <f>'[1]PA 2020'!G652</f>
        <v>13175835.9</v>
      </c>
      <c r="E13" s="36">
        <f t="shared" si="0"/>
        <v>0.18484892472784598</v>
      </c>
      <c r="F13" s="35">
        <f>'[1]PA 2019'!H658</f>
        <v>7755064.3899999997</v>
      </c>
      <c r="G13" s="23">
        <f>'[1]PA 2020'!H652</f>
        <v>7113132.3599999985</v>
      </c>
      <c r="H13" s="36">
        <f t="shared" si="1"/>
        <v>-8.2775847848247319E-2</v>
      </c>
    </row>
    <row r="14" spans="1:8" x14ac:dyDescent="0.25">
      <c r="A14" s="27" t="s">
        <v>18</v>
      </c>
      <c r="B14" s="28" t="s">
        <v>19</v>
      </c>
      <c r="C14" s="29">
        <f>'[1]PA 2019'!G794</f>
        <v>7727128.1200000001</v>
      </c>
      <c r="D14" s="30">
        <f>'[1]PA 2020'!G788</f>
        <v>3666633.6599999997</v>
      </c>
      <c r="E14" s="31">
        <f t="shared" si="0"/>
        <v>-0.52548558752252195</v>
      </c>
      <c r="F14" s="29">
        <f>'[1]PA 2019'!H794</f>
        <v>6152599.8000000007</v>
      </c>
      <c r="G14" s="30">
        <f>'[1]PA 2020'!H788</f>
        <v>2950235.48</v>
      </c>
      <c r="H14" s="31">
        <f t="shared" si="1"/>
        <v>-0.52048961806357052</v>
      </c>
    </row>
    <row r="15" spans="1:8" x14ac:dyDescent="0.25">
      <c r="A15" s="33" t="s">
        <v>20</v>
      </c>
      <c r="B15" s="34" t="s">
        <v>21</v>
      </c>
      <c r="C15" s="35">
        <f>'[1]PA 2019'!G868</f>
        <v>1317200</v>
      </c>
      <c r="D15" s="35">
        <f>'[1]PA 2020'!G862</f>
        <v>1255882</v>
      </c>
      <c r="E15" s="36">
        <f t="shared" si="0"/>
        <v>-4.6551776495596719E-2</v>
      </c>
      <c r="F15" s="35">
        <f>'[1]PA 2019'!H868</f>
        <v>1432483</v>
      </c>
      <c r="G15" s="35">
        <f>'[1]PA 2020'!H862</f>
        <v>1294903</v>
      </c>
      <c r="H15" s="36">
        <f t="shared" si="1"/>
        <v>-9.6043024594358206E-2</v>
      </c>
    </row>
    <row r="16" spans="1:8" x14ac:dyDescent="0.25">
      <c r="A16" s="27" t="s">
        <v>22</v>
      </c>
      <c r="B16" s="28" t="s">
        <v>23</v>
      </c>
      <c r="C16" s="29">
        <f>'[1]PA 2019'!G969</f>
        <v>1459965.56</v>
      </c>
      <c r="D16" s="29">
        <f>'[1]PA 2020'!G958</f>
        <v>926249.32000000007</v>
      </c>
      <c r="E16" s="31">
        <f t="shared" si="0"/>
        <v>-0.36556769188445781</v>
      </c>
      <c r="F16" s="29">
        <f>'[1]PA 2019'!H969</f>
        <v>2150179.38</v>
      </c>
      <c r="G16" s="29">
        <f>'[1]PA 2020'!H958</f>
        <v>1838206.3499999999</v>
      </c>
      <c r="H16" s="31">
        <f t="shared" si="1"/>
        <v>-0.14509162951790566</v>
      </c>
    </row>
    <row r="17" spans="1:8" ht="15.75" thickBot="1" x14ac:dyDescent="0.3">
      <c r="A17" s="37" t="s">
        <v>24</v>
      </c>
      <c r="B17" s="38" t="s">
        <v>25</v>
      </c>
      <c r="C17" s="39">
        <f>'[1]PA 2019'!G1065</f>
        <v>981088.36</v>
      </c>
      <c r="D17" s="40">
        <f>'[1]PA 2020'!G1044</f>
        <v>1607539.23</v>
      </c>
      <c r="E17" s="41">
        <f t="shared" si="0"/>
        <v>0.63852645239823258</v>
      </c>
      <c r="F17" s="39">
        <f>'[1]PA 2019'!H1065</f>
        <v>3417425.57</v>
      </c>
      <c r="G17" s="40">
        <f>'[1]PA 2020'!H1044</f>
        <v>5184123.72</v>
      </c>
      <c r="H17" s="41">
        <f t="shared" si="1"/>
        <v>0.51696755754069001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26</v>
      </c>
      <c r="B19" s="46"/>
      <c r="C19" s="47">
        <f>SUM(C9:C17)</f>
        <v>41038850.57</v>
      </c>
      <c r="D19" s="48">
        <f>SUM(D9:D17)</f>
        <v>36217506.890000001</v>
      </c>
      <c r="E19" s="49">
        <f>D19/C19-1</f>
        <v>-0.11748242489823713</v>
      </c>
      <c r="F19" s="47">
        <f>SUM(F9:F17)</f>
        <v>41765060.090000004</v>
      </c>
      <c r="G19" s="48">
        <f>SUM(G9:G17)</f>
        <v>26345059.029999997</v>
      </c>
      <c r="H19" s="49">
        <f>G19/F19-1</f>
        <v>-0.36920816172109583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 t="s">
        <v>5</v>
      </c>
      <c r="D22" s="18" t="s">
        <v>6</v>
      </c>
      <c r="E22" s="19" t="s">
        <v>7</v>
      </c>
      <c r="F22" s="18" t="s">
        <v>5</v>
      </c>
      <c r="G22" s="18" t="s">
        <v>6</v>
      </c>
      <c r="H22" s="20" t="s">
        <v>7</v>
      </c>
    </row>
    <row r="23" spans="1:8" x14ac:dyDescent="0.25">
      <c r="A23" s="21" t="s">
        <v>27</v>
      </c>
      <c r="B23" s="22" t="s">
        <v>28</v>
      </c>
      <c r="C23" s="50">
        <f>'[1]PA 2019'!G1124</f>
        <v>1459777.4</v>
      </c>
      <c r="D23" s="35">
        <f>'[1]PA 2020'!G1100</f>
        <v>1840416.25</v>
      </c>
      <c r="E23" s="24">
        <f t="shared" ref="E23:E42" si="2">D23/C23-1</f>
        <v>0.26075129673880415</v>
      </c>
      <c r="F23" s="50">
        <f>'[1]PA 2019'!H1124</f>
        <v>6295559.2699999996</v>
      </c>
      <c r="G23" s="35">
        <f>'[1]PA 2020'!H1100</f>
        <v>6084997.0899999999</v>
      </c>
      <c r="H23" s="24">
        <f t="shared" ref="H23:H40" si="3">G23/F23-1</f>
        <v>-3.3446143697412833E-2</v>
      </c>
    </row>
    <row r="24" spans="1:8" x14ac:dyDescent="0.25">
      <c r="A24" s="27" t="s">
        <v>29</v>
      </c>
      <c r="B24" s="28" t="s">
        <v>30</v>
      </c>
      <c r="C24" s="51">
        <f>'[1]PA 2019'!G1173</f>
        <v>998250</v>
      </c>
      <c r="D24" s="29">
        <f>'[1]PA 2020'!G1149</f>
        <v>433535.39999999997</v>
      </c>
      <c r="E24" s="52">
        <f t="shared" si="2"/>
        <v>-0.56570458302028559</v>
      </c>
      <c r="F24" s="51">
        <f>'[1]PA 2019'!H1173</f>
        <v>4581530</v>
      </c>
      <c r="G24" s="29">
        <f>'[1]PA 2020'!H1149</f>
        <v>1099119.19</v>
      </c>
      <c r="H24" s="52">
        <f t="shared" si="3"/>
        <v>-0.7600977861107534</v>
      </c>
    </row>
    <row r="25" spans="1:8" x14ac:dyDescent="0.25">
      <c r="A25" s="33" t="s">
        <v>31</v>
      </c>
      <c r="B25" s="34" t="s">
        <v>32</v>
      </c>
      <c r="C25" s="53">
        <f>'[1]PA 2019'!G1235</f>
        <v>17221.7</v>
      </c>
      <c r="D25" s="23">
        <f>'[1]PA 2020'!G1211</f>
        <v>24710.95</v>
      </c>
      <c r="E25" s="54">
        <f t="shared" si="2"/>
        <v>0.43487286388684043</v>
      </c>
      <c r="F25" s="53">
        <f>'[1]PA 2019'!H1235</f>
        <v>96551.340000000026</v>
      </c>
      <c r="G25" s="23">
        <f>'[1]PA 2020'!H1211</f>
        <v>134583.54</v>
      </c>
      <c r="H25" s="54">
        <f t="shared" si="3"/>
        <v>0.3939064957565579</v>
      </c>
    </row>
    <row r="26" spans="1:8" x14ac:dyDescent="0.25">
      <c r="A26" s="27" t="s">
        <v>33</v>
      </c>
      <c r="B26" s="28" t="s">
        <v>34</v>
      </c>
      <c r="C26" s="51">
        <f>'[1]PA 2019'!G1236</f>
        <v>4959</v>
      </c>
      <c r="D26" s="29">
        <f>'[1]PA 2020'!G1212</f>
        <v>6203.18</v>
      </c>
      <c r="E26" s="52">
        <f t="shared" si="2"/>
        <v>0.25089332526719099</v>
      </c>
      <c r="F26" s="51">
        <f>'[1]PA 2019'!H1236</f>
        <v>44614.520000000004</v>
      </c>
      <c r="G26" s="29">
        <f>'[1]PA 2020'!H1212</f>
        <v>26048.07</v>
      </c>
      <c r="H26" s="52">
        <f t="shared" si="3"/>
        <v>-0.41615263371655686</v>
      </c>
    </row>
    <row r="27" spans="1:8" x14ac:dyDescent="0.25">
      <c r="A27" s="33" t="s">
        <v>35</v>
      </c>
      <c r="B27" s="34" t="s">
        <v>36</v>
      </c>
      <c r="C27" s="53">
        <f>'[1]PA 2019'!G1269+'[1]PA 2019'!G1273+'[1]PA 2019'!G1277+'[1]PA 2019'!G1281+'[1]PA 2019'!G1285+'[1]PA 2019'!G1289+'[1]PA 2019'!G1293</f>
        <v>793281</v>
      </c>
      <c r="D27" s="35">
        <f>'[1]PA 2020'!G1277</f>
        <v>619672</v>
      </c>
      <c r="E27" s="54">
        <f t="shared" si="2"/>
        <v>-0.21884931064780322</v>
      </c>
      <c r="F27" s="53">
        <f>'[1]PA 2019'!H1269+'[1]PA 2019'!H1273+'[1]PA 2019'!H1277+'[1]PA 2019'!H1281+'[1]PA 2019'!H1285+'[1]PA 2019'!H1289+'[1]PA 2019'!H1293</f>
        <v>3750934</v>
      </c>
      <c r="G27" s="35">
        <f>'[1]PA 2020'!H1277</f>
        <v>2215325</v>
      </c>
      <c r="H27" s="54">
        <f t="shared" si="3"/>
        <v>-0.40939376699243446</v>
      </c>
    </row>
    <row r="28" spans="1:8" x14ac:dyDescent="0.25">
      <c r="A28" s="27" t="s">
        <v>37</v>
      </c>
      <c r="B28" s="28" t="s">
        <v>38</v>
      </c>
      <c r="C28" s="29">
        <f>'[1]PA 2019'!G1270+'[1]PA 2019'!G1274+'[1]PA 2019'!G1278+'[1]PA 2019'!G1282+'[1]PA 2019'!G1286+'[1]PA 2019'!G1290+'[1]PA 2019'!G1294</f>
        <v>173402</v>
      </c>
      <c r="D28" s="29">
        <f>'[1]PA 2020'!G1278</f>
        <v>410720</v>
      </c>
      <c r="E28" s="52">
        <f t="shared" si="2"/>
        <v>1.3686001314863727</v>
      </c>
      <c r="F28" s="29">
        <f>'[1]PA 2019'!H1270+'[1]PA 2019'!H1274+'[1]PA 2019'!H1278+'[1]PA 2019'!H1282+'[1]PA 2019'!H1286+'[1]PA 2019'!H1290+'[1]PA 2019'!H1294</f>
        <v>693180</v>
      </c>
      <c r="G28" s="29">
        <f>'[1]PA 2020'!H1278</f>
        <v>1112706</v>
      </c>
      <c r="H28" s="52">
        <f t="shared" si="3"/>
        <v>0.60521942352635683</v>
      </c>
    </row>
    <row r="29" spans="1:8" x14ac:dyDescent="0.25">
      <c r="A29" s="33" t="s">
        <v>39</v>
      </c>
      <c r="B29" s="55" t="s">
        <v>40</v>
      </c>
      <c r="C29" s="53">
        <f>'[1]PA 2019'!G1350</f>
        <v>859810</v>
      </c>
      <c r="D29" s="56">
        <f>'[1]PA 2020'!G1338</f>
        <v>803997</v>
      </c>
      <c r="E29" s="57">
        <f t="shared" si="2"/>
        <v>-6.4913178492922885E-2</v>
      </c>
      <c r="F29" s="53">
        <f>'[1]PA 2019'!H1350</f>
        <v>3813314</v>
      </c>
      <c r="G29" s="56">
        <f>'[1]PA 2020'!H1338</f>
        <v>3033940</v>
      </c>
      <c r="H29" s="57">
        <f t="shared" si="3"/>
        <v>-0.20438232991041383</v>
      </c>
    </row>
    <row r="30" spans="1:8" x14ac:dyDescent="0.25">
      <c r="A30" s="27" t="s">
        <v>41</v>
      </c>
      <c r="B30" s="28" t="s">
        <v>42</v>
      </c>
      <c r="C30" s="51">
        <f>'[1]PA 2019'!G1351</f>
        <v>854763</v>
      </c>
      <c r="D30" s="29">
        <f>'[1]PA 2020'!G1339</f>
        <v>1431532</v>
      </c>
      <c r="E30" s="52">
        <f t="shared" si="2"/>
        <v>0.67477066742477154</v>
      </c>
      <c r="F30" s="51">
        <f>'[1]PA 2019'!H1351</f>
        <v>2639037</v>
      </c>
      <c r="G30" s="29">
        <f>'[1]PA 2020'!H1339</f>
        <v>3994732</v>
      </c>
      <c r="H30" s="52">
        <f t="shared" si="3"/>
        <v>0.51370822008179506</v>
      </c>
    </row>
    <row r="31" spans="1:8" x14ac:dyDescent="0.25">
      <c r="A31" s="33" t="s">
        <v>43</v>
      </c>
      <c r="B31" s="34" t="s">
        <v>44</v>
      </c>
      <c r="C31" s="53">
        <f>'[1]PA 2019'!G1398</f>
        <v>1209630</v>
      </c>
      <c r="D31" s="56">
        <f>'[1]PA 2020'!G1386</f>
        <v>1046732</v>
      </c>
      <c r="E31" s="57">
        <f t="shared" si="2"/>
        <v>-0.13466762563759171</v>
      </c>
      <c r="F31" s="53">
        <f>'[1]PA 2019'!H1398</f>
        <v>6051656</v>
      </c>
      <c r="G31" s="56">
        <f>'[1]PA 2020'!H1386</f>
        <v>4739378</v>
      </c>
      <c r="H31" s="54">
        <f t="shared" si="3"/>
        <v>-0.21684609964611334</v>
      </c>
    </row>
    <row r="32" spans="1:8" x14ac:dyDescent="0.25">
      <c r="A32" s="27" t="s">
        <v>45</v>
      </c>
      <c r="B32" s="28" t="s">
        <v>46</v>
      </c>
      <c r="C32" s="51">
        <f>'[1]PA 2019'!G1574</f>
        <v>303068</v>
      </c>
      <c r="D32" s="29">
        <f>'[1]PA 2020'!G1550</f>
        <v>263657.76</v>
      </c>
      <c r="E32" s="52">
        <f t="shared" si="2"/>
        <v>-0.13003761532065405</v>
      </c>
      <c r="F32" s="51">
        <f>'[1]PA 2019'!H1574</f>
        <v>1246503</v>
      </c>
      <c r="G32" s="29">
        <f>'[1]PA 2020'!H1550</f>
        <v>894015.1100000001</v>
      </c>
      <c r="H32" s="52">
        <f t="shared" si="3"/>
        <v>-0.28278142130424067</v>
      </c>
    </row>
    <row r="33" spans="1:8" x14ac:dyDescent="0.25">
      <c r="A33" s="33" t="s">
        <v>47</v>
      </c>
      <c r="B33" s="34" t="s">
        <v>48</v>
      </c>
      <c r="C33" s="53">
        <f>'[1]PA 2019'!G1575</f>
        <v>3486042</v>
      </c>
      <c r="D33" s="56">
        <f>'[1]PA 2020'!G1551</f>
        <v>2452523</v>
      </c>
      <c r="E33" s="54">
        <f t="shared" si="2"/>
        <v>-0.29647347909176081</v>
      </c>
      <c r="F33" s="53">
        <f>'[1]PA 2019'!H1575</f>
        <v>12061789</v>
      </c>
      <c r="G33" s="56">
        <f>'[1]PA 2020'!H1551</f>
        <v>8435924</v>
      </c>
      <c r="H33" s="54">
        <f t="shared" si="3"/>
        <v>-0.30060756327274507</v>
      </c>
    </row>
    <row r="34" spans="1:8" x14ac:dyDescent="0.25">
      <c r="A34" s="27" t="s">
        <v>49</v>
      </c>
      <c r="B34" s="28" t="s">
        <v>50</v>
      </c>
      <c r="C34" s="51">
        <f>'[1]PA 2019'!G1576</f>
        <v>150445</v>
      </c>
      <c r="D34" s="29">
        <f>'[1]PA 2020'!G1552</f>
        <v>90233</v>
      </c>
      <c r="E34" s="52">
        <f t="shared" si="2"/>
        <v>-0.40022599621124</v>
      </c>
      <c r="F34" s="51">
        <f>'[1]PA 2019'!H1576</f>
        <v>241149</v>
      </c>
      <c r="G34" s="29">
        <f>'[1]PA 2020'!H1552</f>
        <v>376875</v>
      </c>
      <c r="H34" s="52">
        <f>G34/F34-1</f>
        <v>0.56283044922433856</v>
      </c>
    </row>
    <row r="35" spans="1:8" x14ac:dyDescent="0.25">
      <c r="A35" s="33" t="s">
        <v>51</v>
      </c>
      <c r="B35" s="34" t="s">
        <v>52</v>
      </c>
      <c r="C35" s="53">
        <f>'[1]PA 2019'!G1577</f>
        <v>258106.55</v>
      </c>
      <c r="D35" s="56">
        <f>'[1]PA 2020'!G1553</f>
        <v>365864</v>
      </c>
      <c r="E35" s="54">
        <f t="shared" si="2"/>
        <v>0.41749211711209977</v>
      </c>
      <c r="F35" s="53">
        <f>'[1]PA 2019'!H1577</f>
        <v>347008.63</v>
      </c>
      <c r="G35" s="56">
        <f>'[1]PA 2020'!H1553</f>
        <v>454792</v>
      </c>
      <c r="H35" s="54">
        <f t="shared" si="3"/>
        <v>0.31060717423656015</v>
      </c>
    </row>
    <row r="36" spans="1:8" x14ac:dyDescent="0.25">
      <c r="A36" s="27" t="s">
        <v>53</v>
      </c>
      <c r="B36" s="28" t="s">
        <v>54</v>
      </c>
      <c r="C36" s="51">
        <f>'[1]PA 2019'!G1578</f>
        <v>1069150</v>
      </c>
      <c r="D36" s="29">
        <f>'[1]PA 2020'!G1554</f>
        <v>733027</v>
      </c>
      <c r="E36" s="52">
        <f t="shared" si="2"/>
        <v>-0.31438338867324511</v>
      </c>
      <c r="F36" s="51">
        <f>'[1]PA 2019'!H1578</f>
        <v>1231148</v>
      </c>
      <c r="G36" s="29">
        <f>'[1]PA 2020'!H1554</f>
        <v>783979</v>
      </c>
      <c r="H36" s="52">
        <f t="shared" si="3"/>
        <v>-0.36321303368888225</v>
      </c>
    </row>
    <row r="37" spans="1:8" x14ac:dyDescent="0.25">
      <c r="A37" s="33" t="s">
        <v>55</v>
      </c>
      <c r="B37" s="34" t="s">
        <v>56</v>
      </c>
      <c r="C37" s="53">
        <f>'[1]PA 2019'!G1579</f>
        <v>1326253</v>
      </c>
      <c r="D37" s="56">
        <f>'[1]PA 2020'!G1555</f>
        <v>1139014</v>
      </c>
      <c r="E37" s="54">
        <f t="shared" si="2"/>
        <v>-0.14117894549531651</v>
      </c>
      <c r="F37" s="53">
        <f>'[1]PA 2019'!H1579</f>
        <v>3155528</v>
      </c>
      <c r="G37" s="56">
        <f>'[1]PA 2020'!H1555</f>
        <v>2221953</v>
      </c>
      <c r="H37" s="54">
        <f t="shared" si="3"/>
        <v>-0.29585381590656146</v>
      </c>
    </row>
    <row r="38" spans="1:8" x14ac:dyDescent="0.25">
      <c r="A38" s="27" t="s">
        <v>57</v>
      </c>
      <c r="B38" s="28" t="s">
        <v>58</v>
      </c>
      <c r="C38" s="51">
        <f>'[1]PA 2019'!G1580</f>
        <v>386846</v>
      </c>
      <c r="D38" s="29">
        <f>'[1]PA 2020'!G1556</f>
        <v>353560</v>
      </c>
      <c r="E38" s="52">
        <f t="shared" si="2"/>
        <v>-8.6044575877739504E-2</v>
      </c>
      <c r="F38" s="51">
        <f>'[1]PA 2019'!H1580</f>
        <v>1885487</v>
      </c>
      <c r="G38" s="29">
        <f>'[1]PA 2020'!H1556</f>
        <v>1413909</v>
      </c>
      <c r="H38" s="52">
        <f>G38/F38-1</f>
        <v>-0.25010938818459105</v>
      </c>
    </row>
    <row r="39" spans="1:8" x14ac:dyDescent="0.25">
      <c r="A39" s="33" t="s">
        <v>59</v>
      </c>
      <c r="B39" s="34" t="s">
        <v>60</v>
      </c>
      <c r="C39" s="53">
        <f>'[1]PA 2019'!G1777</f>
        <v>418580</v>
      </c>
      <c r="D39" s="56">
        <f>'[1]PA 2020'!G1741</f>
        <v>239916.97</v>
      </c>
      <c r="E39" s="54">
        <f t="shared" si="2"/>
        <v>-0.42683126284103401</v>
      </c>
      <c r="F39" s="53">
        <f>'[1]PA 2019'!H1777</f>
        <v>875060</v>
      </c>
      <c r="G39" s="56">
        <f>'[1]PA 2020'!H1741</f>
        <v>535779.63</v>
      </c>
      <c r="H39" s="54">
        <f t="shared" si="3"/>
        <v>-0.38772240760633558</v>
      </c>
    </row>
    <row r="40" spans="1:8" x14ac:dyDescent="0.25">
      <c r="A40" s="27" t="s">
        <v>61</v>
      </c>
      <c r="B40" s="28" t="s">
        <v>62</v>
      </c>
      <c r="C40" s="51">
        <f>'[1]PA 2019'!G1778</f>
        <v>44886</v>
      </c>
      <c r="D40" s="29">
        <f>'[1]PA 2020'!G1742</f>
        <v>57835.61</v>
      </c>
      <c r="E40" s="52">
        <f t="shared" si="2"/>
        <v>0.28849997772133862</v>
      </c>
      <c r="F40" s="29">
        <f>'[1]PA 2019'!H1778</f>
        <v>400892.06</v>
      </c>
      <c r="G40" s="29">
        <f>'[1]PA 2020'!H1742</f>
        <v>291208.92</v>
      </c>
      <c r="H40" s="52">
        <f t="shared" si="3"/>
        <v>-0.27359768612029889</v>
      </c>
    </row>
    <row r="41" spans="1:8" x14ac:dyDescent="0.25">
      <c r="A41" s="33" t="s">
        <v>63</v>
      </c>
      <c r="B41" s="34" t="s">
        <v>64</v>
      </c>
      <c r="C41" s="53">
        <f>'[1]PA 2019'!G1779</f>
        <v>582774</v>
      </c>
      <c r="D41" s="56">
        <f>'[1]PA 2020'!G1743</f>
        <v>336881</v>
      </c>
      <c r="E41" s="54">
        <f t="shared" si="2"/>
        <v>-0.42193543294656244</v>
      </c>
      <c r="F41" s="53">
        <f>'[1]PA 2019'!H1779</f>
        <v>1878451</v>
      </c>
      <c r="G41" s="56">
        <f>'[1]PA 2020'!H1743</f>
        <v>1100466</v>
      </c>
      <c r="H41" s="54">
        <f>G41/F41-1</f>
        <v>-0.41416305242990104</v>
      </c>
    </row>
    <row r="42" spans="1:8" ht="15.75" thickBot="1" x14ac:dyDescent="0.3">
      <c r="A42" s="58" t="s">
        <v>65</v>
      </c>
      <c r="B42" s="59" t="s">
        <v>66</v>
      </c>
      <c r="C42" s="60">
        <f>'[1]PA 2019'!G1780</f>
        <v>3356128</v>
      </c>
      <c r="D42" s="60">
        <f>'[1]PA 2020'!G1744</f>
        <v>2669229</v>
      </c>
      <c r="E42" s="61">
        <f t="shared" si="2"/>
        <v>-0.20467008409691168</v>
      </c>
      <c r="F42" s="60">
        <f>'[1]PA 2019'!H1780</f>
        <v>16562233</v>
      </c>
      <c r="G42" s="60">
        <f>'[1]PA 2020'!H1744</f>
        <v>11541797</v>
      </c>
      <c r="H42" s="61">
        <f>G42/F42-1</f>
        <v>-0.30312555076359571</v>
      </c>
    </row>
    <row r="43" spans="1:8" ht="15.75" thickBot="1" x14ac:dyDescent="0.3"/>
    <row r="44" spans="1:8" ht="16.5" thickBot="1" x14ac:dyDescent="0.3">
      <c r="A44" s="45" t="s">
        <v>67</v>
      </c>
      <c r="B44" s="46"/>
      <c r="C44" s="47">
        <f>SUM(C23:C42)</f>
        <v>17753372.649999999</v>
      </c>
      <c r="D44" s="48">
        <f>SUM(D23:D42)</f>
        <v>15319260.119999999</v>
      </c>
      <c r="E44" s="62">
        <f>D44/C44-1</f>
        <v>-0.13710704878377011</v>
      </c>
      <c r="F44" s="47">
        <f>SUM(F23:F42)</f>
        <v>67851624.819999993</v>
      </c>
      <c r="G44" s="48">
        <f>SUM(G23:G42)</f>
        <v>50491527.550000004</v>
      </c>
      <c r="H44" s="49">
        <f>G44/F44-1</f>
        <v>-0.25585381803388907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19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63" t="s">
        <v>68</v>
      </c>
      <c r="B48" s="64" t="s">
        <v>69</v>
      </c>
      <c r="C48" s="65">
        <f>'[1]PA 2019'!G1448</f>
        <v>7611368</v>
      </c>
      <c r="D48" s="66">
        <f>'[1]PA 2020'!G1430</f>
        <v>5596070.6399999997</v>
      </c>
      <c r="E48" s="67">
        <f>D48/C48-1</f>
        <v>-0.26477465811664869</v>
      </c>
      <c r="F48" s="65">
        <f>'[1]PA 2019'!H1448</f>
        <v>62721497</v>
      </c>
      <c r="G48" s="66">
        <f>'[1]PA 2020'!H1430</f>
        <v>16069487</v>
      </c>
      <c r="H48" s="67">
        <f>G48/F48-1</f>
        <v>-0.74379618203309139</v>
      </c>
    </row>
    <row r="49" spans="1:8" ht="15.75" thickBot="1" x14ac:dyDescent="0.3">
      <c r="A49" s="58" t="s">
        <v>70</v>
      </c>
      <c r="B49" s="59" t="s">
        <v>71</v>
      </c>
      <c r="C49" s="68">
        <f>'[1]PA 2019'!G1689</f>
        <v>336883</v>
      </c>
      <c r="D49" s="60">
        <f>'[1]PA 2020'!G1660</f>
        <v>203581</v>
      </c>
      <c r="E49" s="69">
        <f>D49/C49-1</f>
        <v>-0.39569227298498288</v>
      </c>
      <c r="F49" s="68">
        <f>'[1]PA 2019'!H1689</f>
        <v>1676601.82</v>
      </c>
      <c r="G49" s="60">
        <f>'[1]PA 2020'!H1660</f>
        <v>1061244</v>
      </c>
      <c r="H49" s="69">
        <f>G49/F49-1</f>
        <v>-0.36702681141071414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2020-08-26T17:30:34Z</dcterms:created>
  <dcterms:modified xsi:type="dcterms:W3CDTF">2020-08-26T17:31:14Z</dcterms:modified>
</cp:coreProperties>
</file>