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08" sheetId="1" r:id="rId1"/>
  </sheets>
  <externalReferences>
    <externalReference r:id="rId2"/>
  </externalReferences>
  <calcPr calcId="144525"/>
</workbook>
</file>

<file path=xl/calcChain.xml><?xml version="1.0" encoding="utf-8"?>
<calcChain xmlns="http://schemas.openxmlformats.org/spreadsheetml/2006/main">
  <c r="G49" i="1" l="1"/>
  <c r="H49" i="1" s="1"/>
  <c r="F49" i="1"/>
  <c r="D49" i="1"/>
  <c r="E49" i="1" s="1"/>
  <c r="C49" i="1"/>
  <c r="G48" i="1"/>
  <c r="F48" i="1"/>
  <c r="H48" i="1" s="1"/>
  <c r="D48" i="1"/>
  <c r="E48" i="1" s="1"/>
  <c r="C48" i="1"/>
  <c r="H42" i="1"/>
  <c r="G42" i="1"/>
  <c r="F42" i="1"/>
  <c r="D42" i="1"/>
  <c r="E42" i="1" s="1"/>
  <c r="C42" i="1"/>
  <c r="G41" i="1"/>
  <c r="H41" i="1" s="1"/>
  <c r="F41" i="1"/>
  <c r="D41" i="1"/>
  <c r="E41" i="1" s="1"/>
  <c r="C41" i="1"/>
  <c r="H40" i="1"/>
  <c r="G40" i="1"/>
  <c r="F40" i="1"/>
  <c r="D40" i="1"/>
  <c r="E40" i="1" s="1"/>
  <c r="C40" i="1"/>
  <c r="G39" i="1"/>
  <c r="H39" i="1" s="1"/>
  <c r="F39" i="1"/>
  <c r="D39" i="1"/>
  <c r="E39" i="1" s="1"/>
  <c r="C39" i="1"/>
  <c r="H38" i="1"/>
  <c r="G38" i="1"/>
  <c r="F38" i="1"/>
  <c r="D38" i="1"/>
  <c r="E38" i="1" s="1"/>
  <c r="C38" i="1"/>
  <c r="G37" i="1"/>
  <c r="H37" i="1" s="1"/>
  <c r="F37" i="1"/>
  <c r="D37" i="1"/>
  <c r="E37" i="1" s="1"/>
  <c r="C37" i="1"/>
  <c r="H36" i="1"/>
  <c r="G36" i="1"/>
  <c r="F36" i="1"/>
  <c r="D36" i="1"/>
  <c r="E36" i="1" s="1"/>
  <c r="C36" i="1"/>
  <c r="G35" i="1"/>
  <c r="H35" i="1" s="1"/>
  <c r="F35" i="1"/>
  <c r="D35" i="1"/>
  <c r="E35" i="1" s="1"/>
  <c r="C35" i="1"/>
  <c r="H34" i="1"/>
  <c r="G34" i="1"/>
  <c r="F34" i="1"/>
  <c r="D34" i="1"/>
  <c r="E34" i="1" s="1"/>
  <c r="C34" i="1"/>
  <c r="G33" i="1"/>
  <c r="H33" i="1" s="1"/>
  <c r="F33" i="1"/>
  <c r="D33" i="1"/>
  <c r="E33" i="1" s="1"/>
  <c r="C33" i="1"/>
  <c r="H32" i="1"/>
  <c r="G32" i="1"/>
  <c r="F32" i="1"/>
  <c r="D32" i="1"/>
  <c r="E32" i="1" s="1"/>
  <c r="C32" i="1"/>
  <c r="G31" i="1"/>
  <c r="H31" i="1" s="1"/>
  <c r="F31" i="1"/>
  <c r="D31" i="1"/>
  <c r="E31" i="1" s="1"/>
  <c r="C31" i="1"/>
  <c r="H30" i="1"/>
  <c r="G30" i="1"/>
  <c r="F30" i="1"/>
  <c r="D30" i="1"/>
  <c r="E30" i="1" s="1"/>
  <c r="C30" i="1"/>
  <c r="G29" i="1"/>
  <c r="H29" i="1" s="1"/>
  <c r="F29" i="1"/>
  <c r="D29" i="1"/>
  <c r="E29" i="1" s="1"/>
  <c r="C29" i="1"/>
  <c r="G28" i="1"/>
  <c r="F28" i="1"/>
  <c r="H28" i="1" s="1"/>
  <c r="D28" i="1"/>
  <c r="E28" i="1" s="1"/>
  <c r="C28" i="1"/>
  <c r="G27" i="1"/>
  <c r="F27" i="1"/>
  <c r="H27" i="1" s="1"/>
  <c r="D27" i="1"/>
  <c r="E27" i="1" s="1"/>
  <c r="C27" i="1"/>
  <c r="H26" i="1"/>
  <c r="G26" i="1"/>
  <c r="F26" i="1"/>
  <c r="D26" i="1"/>
  <c r="E26" i="1" s="1"/>
  <c r="C26" i="1"/>
  <c r="G25" i="1"/>
  <c r="H25" i="1" s="1"/>
  <c r="F25" i="1"/>
  <c r="D25" i="1"/>
  <c r="E25" i="1" s="1"/>
  <c r="C25" i="1"/>
  <c r="G24" i="1"/>
  <c r="F24" i="1"/>
  <c r="H24" i="1" s="1"/>
  <c r="D24" i="1"/>
  <c r="E24" i="1" s="1"/>
  <c r="C24" i="1"/>
  <c r="G23" i="1"/>
  <c r="H23" i="1" s="1"/>
  <c r="F23" i="1"/>
  <c r="F44" i="1" s="1"/>
  <c r="D23" i="1"/>
  <c r="D44" i="1" s="1"/>
  <c r="E44" i="1" s="1"/>
  <c r="C23" i="1"/>
  <c r="C44" i="1" s="1"/>
  <c r="G17" i="1"/>
  <c r="H17" i="1" s="1"/>
  <c r="F17" i="1"/>
  <c r="D17" i="1"/>
  <c r="E17" i="1" s="1"/>
  <c r="C17" i="1"/>
  <c r="G16" i="1"/>
  <c r="H16" i="1" s="1"/>
  <c r="F16" i="1"/>
  <c r="D16" i="1"/>
  <c r="E16" i="1" s="1"/>
  <c r="C16" i="1"/>
  <c r="G15" i="1"/>
  <c r="H15" i="1" s="1"/>
  <c r="F15" i="1"/>
  <c r="D15" i="1"/>
  <c r="E15" i="1" s="1"/>
  <c r="C15" i="1"/>
  <c r="G14" i="1"/>
  <c r="F14" i="1"/>
  <c r="H14" i="1" s="1"/>
  <c r="D14" i="1"/>
  <c r="E14" i="1" s="1"/>
  <c r="C14" i="1"/>
  <c r="G13" i="1"/>
  <c r="H13" i="1" s="1"/>
  <c r="F13" i="1"/>
  <c r="D13" i="1"/>
  <c r="E13" i="1" s="1"/>
  <c r="C13" i="1"/>
  <c r="G12" i="1"/>
  <c r="F12" i="1"/>
  <c r="H12" i="1" s="1"/>
  <c r="D12" i="1"/>
  <c r="E12" i="1" s="1"/>
  <c r="C12" i="1"/>
  <c r="G11" i="1"/>
  <c r="H11" i="1" s="1"/>
  <c r="F11" i="1"/>
  <c r="D11" i="1"/>
  <c r="E11" i="1" s="1"/>
  <c r="C11" i="1"/>
  <c r="G10" i="1"/>
  <c r="F10" i="1"/>
  <c r="H10" i="1" s="1"/>
  <c r="D10" i="1"/>
  <c r="E10" i="1" s="1"/>
  <c r="C10" i="1"/>
  <c r="G9" i="1"/>
  <c r="H9" i="1" s="1"/>
  <c r="F9" i="1"/>
  <c r="F19" i="1" s="1"/>
  <c r="D9" i="1"/>
  <c r="D19" i="1" s="1"/>
  <c r="E19" i="1" s="1"/>
  <c r="C9" i="1"/>
  <c r="C19" i="1" s="1"/>
  <c r="E9" i="1" l="1"/>
  <c r="G19" i="1"/>
  <c r="H19" i="1" s="1"/>
  <c r="E23" i="1"/>
  <c r="G44" i="1"/>
  <c r="H44" i="1" s="1"/>
</calcChain>
</file>

<file path=xl/sharedStrings.xml><?xml version="1.0" encoding="utf-8"?>
<sst xmlns="http://schemas.openxmlformats.org/spreadsheetml/2006/main" count="95" uniqueCount="72">
  <si>
    <t>Importaciones del sector madera y muebles - ENERO-AGOSTO  2019 VS ENERO-AGOSTO 2020
Este cuadro es un adelanto del informe anual de comercio exterior que está en proceso de edición</t>
  </si>
  <si>
    <t>Posición</t>
  </si>
  <si>
    <t>Descripcion</t>
  </si>
  <si>
    <t>Kg</t>
  </si>
  <si>
    <t>USD (CIF)</t>
  </si>
  <si>
    <t>ENERO-AGOSTO 2019</t>
  </si>
  <si>
    <t>ENERO-AGOSTO 2020</t>
  </si>
  <si>
    <t>Var %</t>
  </si>
  <si>
    <t>4407</t>
  </si>
  <si>
    <t>Madera aserrada o desbastada</t>
  </si>
  <si>
    <t>4408</t>
  </si>
  <si>
    <t>Hojas para chapado</t>
  </si>
  <si>
    <t>4409</t>
  </si>
  <si>
    <t>Madera perfilada</t>
  </si>
  <si>
    <t>4410</t>
  </si>
  <si>
    <t>Tableros de partículas</t>
  </si>
  <si>
    <t>4411</t>
  </si>
  <si>
    <t>Tableros de fibra de madera</t>
  </si>
  <si>
    <t>4412</t>
  </si>
  <si>
    <t>Madera contrachapada, chapada y estratificada</t>
  </si>
  <si>
    <t>4415</t>
  </si>
  <si>
    <t>Cajones, envases y pallets</t>
  </si>
  <si>
    <t>4418</t>
  </si>
  <si>
    <t>Obras y piezas de carpintería para construcciones</t>
  </si>
  <si>
    <t>4421</t>
  </si>
  <si>
    <t>Manufacturas de madera</t>
  </si>
  <si>
    <t>Total Madera</t>
  </si>
  <si>
    <t>940130</t>
  </si>
  <si>
    <t>Asientos giratorios de altura ajustable</t>
  </si>
  <si>
    <t>940140</t>
  </si>
  <si>
    <t>Asientos transformables en cama</t>
  </si>
  <si>
    <t>940152 Y 940153</t>
  </si>
  <si>
    <t>Asientos de bambú o ratan</t>
  </si>
  <si>
    <t>940159</t>
  </si>
  <si>
    <t>Otros asientos con sus partes</t>
  </si>
  <si>
    <t>940161</t>
  </si>
  <si>
    <t>Asientos con armazon de madera, rellenos</t>
  </si>
  <si>
    <t>940169</t>
  </si>
  <si>
    <t>Asientos con armazon de madera, los demas</t>
  </si>
  <si>
    <t>940171</t>
  </si>
  <si>
    <t>Asientos con armazon de metal, rellenos</t>
  </si>
  <si>
    <t>940179</t>
  </si>
  <si>
    <t>Asientos con armazon de metal, los demas</t>
  </si>
  <si>
    <t>940180</t>
  </si>
  <si>
    <t>Los demas asientos</t>
  </si>
  <si>
    <t>940310</t>
  </si>
  <si>
    <t>Muebles de metal para oficinas</t>
  </si>
  <si>
    <t>940320</t>
  </si>
  <si>
    <t>Muebles de metal, los demas</t>
  </si>
  <si>
    <t>940330</t>
  </si>
  <si>
    <t>Muebles de madera para oficinas</t>
  </si>
  <si>
    <t>940340</t>
  </si>
  <si>
    <t>Muebles de madera para cocinas</t>
  </si>
  <si>
    <t>940350</t>
  </si>
  <si>
    <t>Muebles de madera para dormitorios</t>
  </si>
  <si>
    <t>940360</t>
  </si>
  <si>
    <t>Los demas muebles de madera</t>
  </si>
  <si>
    <t>940370</t>
  </si>
  <si>
    <t>Muebles de plástico</t>
  </si>
  <si>
    <t>940410</t>
  </si>
  <si>
    <t>Somieres</t>
  </si>
  <si>
    <t>940421</t>
  </si>
  <si>
    <t>Colchones de caucho o plastico celulares</t>
  </si>
  <si>
    <t>940429</t>
  </si>
  <si>
    <t>Colchones de otras materias</t>
  </si>
  <si>
    <t>940490</t>
  </si>
  <si>
    <t xml:space="preserve">Artículos de cama y similares </t>
  </si>
  <si>
    <t>Total Asientos, Muebles y Colchones</t>
  </si>
  <si>
    <t>940190</t>
  </si>
  <si>
    <t>Partes de asientos</t>
  </si>
  <si>
    <t>940390</t>
  </si>
  <si>
    <t>Partes de muebles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</si>
</sst>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5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 tint="-0.499984740745262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theme="4" tint="0.3999755851924192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0">
    <xf numFmtId="0" fontId="0" fillId="0" borderId="0" xfId="0"/>
    <xf numFmtId="0" fontId="0" fillId="0" borderId="1" xfId="0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17" fontId="2" fillId="2" borderId="16" xfId="0" applyNumberFormat="1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4" xfId="0" applyBorder="1"/>
    <xf numFmtId="3" fontId="4" fillId="0" borderId="0" xfId="0" applyNumberFormat="1" applyFont="1" applyBorder="1" applyAlignment="1">
      <alignment horizontal="center"/>
    </xf>
    <xf numFmtId="164" fontId="0" fillId="0" borderId="4" xfId="1" applyNumberFormat="1" applyFont="1" applyBorder="1"/>
    <xf numFmtId="3" fontId="2" fillId="0" borderId="0" xfId="0" applyNumberFormat="1" applyFont="1" applyAlignment="1">
      <alignment horizontal="center"/>
    </xf>
    <xf numFmtId="3" fontId="2" fillId="3" borderId="18" xfId="0" applyNumberFormat="1" applyFont="1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0" fontId="0" fillId="4" borderId="7" xfId="0" applyFill="1" applyBorder="1"/>
    <xf numFmtId="3" fontId="4" fillId="4" borderId="0" xfId="0" applyNumberFormat="1" applyFont="1" applyFill="1" applyAlignment="1">
      <alignment horizontal="center"/>
    </xf>
    <xf numFmtId="3" fontId="4" fillId="4" borderId="0" xfId="0" applyNumberFormat="1" applyFont="1" applyFill="1" applyBorder="1" applyAlignment="1">
      <alignment horizontal="center"/>
    </xf>
    <xf numFmtId="164" fontId="1" fillId="4" borderId="7" xfId="1" applyNumberFormat="1" applyFont="1" applyFill="1" applyBorder="1"/>
    <xf numFmtId="3" fontId="2" fillId="4" borderId="0" xfId="0" applyNumberFormat="1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3" fontId="4" fillId="0" borderId="0" xfId="0" applyNumberFormat="1" applyFont="1" applyAlignment="1">
      <alignment horizontal="center"/>
    </xf>
    <xf numFmtId="164" fontId="1" fillId="0" borderId="7" xfId="1" applyNumberFormat="1" applyFont="1" applyBorder="1"/>
    <xf numFmtId="0" fontId="0" fillId="0" borderId="9" xfId="0" applyBorder="1" applyAlignment="1">
      <alignment horizontal="center"/>
    </xf>
    <xf numFmtId="0" fontId="0" fillId="0" borderId="11" xfId="0" applyBorder="1"/>
    <xf numFmtId="3" fontId="4" fillId="0" borderId="9" xfId="0" applyNumberFormat="1" applyFont="1" applyBorder="1" applyAlignment="1">
      <alignment horizontal="center"/>
    </xf>
    <xf numFmtId="3" fontId="4" fillId="0" borderId="10" xfId="0" applyNumberFormat="1" applyFont="1" applyBorder="1" applyAlignment="1">
      <alignment horizontal="center"/>
    </xf>
    <xf numFmtId="164" fontId="1" fillId="0" borderId="11" xfId="1" applyNumberFormat="1" applyFont="1" applyBorder="1"/>
    <xf numFmtId="0" fontId="0" fillId="0" borderId="0" xfId="0" applyAlignment="1">
      <alignment horizontal="left"/>
    </xf>
    <xf numFmtId="0" fontId="0" fillId="0" borderId="0" xfId="0" applyNumberFormat="1"/>
    <xf numFmtId="164" fontId="0" fillId="0" borderId="0" xfId="0" applyNumberFormat="1"/>
    <xf numFmtId="0" fontId="5" fillId="2" borderId="19" xfId="0" applyFont="1" applyFill="1" applyBorder="1" applyAlignment="1">
      <alignment horizontal="center"/>
    </xf>
    <xf numFmtId="0" fontId="5" fillId="2" borderId="20" xfId="0" applyFont="1" applyFill="1" applyBorder="1" applyAlignment="1">
      <alignment horizontal="center"/>
    </xf>
    <xf numFmtId="3" fontId="5" fillId="0" borderId="19" xfId="0" applyNumberFormat="1" applyFont="1" applyBorder="1" applyAlignment="1">
      <alignment horizontal="center"/>
    </xf>
    <xf numFmtId="3" fontId="5" fillId="0" borderId="21" xfId="0" applyNumberFormat="1" applyFont="1" applyBorder="1" applyAlignment="1">
      <alignment horizontal="center"/>
    </xf>
    <xf numFmtId="164" fontId="5" fillId="0" borderId="20" xfId="1" applyNumberFormat="1" applyFont="1" applyBorder="1" applyAlignment="1">
      <alignment horizontal="center"/>
    </xf>
    <xf numFmtId="3" fontId="4" fillId="0" borderId="2" xfId="0" applyNumberFormat="1" applyFont="1" applyBorder="1" applyAlignment="1">
      <alignment horizontal="center"/>
    </xf>
    <xf numFmtId="3" fontId="4" fillId="4" borderId="6" xfId="0" applyNumberFormat="1" applyFont="1" applyFill="1" applyBorder="1" applyAlignment="1">
      <alignment horizontal="center"/>
    </xf>
    <xf numFmtId="164" fontId="0" fillId="4" borderId="7" xfId="1" applyNumberFormat="1" applyFont="1" applyFill="1" applyBorder="1"/>
    <xf numFmtId="3" fontId="4" fillId="0" borderId="6" xfId="0" applyNumberFormat="1" applyFont="1" applyBorder="1" applyAlignment="1">
      <alignment horizontal="center"/>
    </xf>
    <xf numFmtId="164" fontId="0" fillId="0" borderId="7" xfId="1" applyNumberFormat="1" applyFont="1" applyBorder="1"/>
    <xf numFmtId="0" fontId="0" fillId="5" borderId="7" xfId="0" applyFill="1" applyBorder="1"/>
    <xf numFmtId="3" fontId="4" fillId="5" borderId="0" xfId="0" applyNumberFormat="1" applyFont="1" applyFill="1" applyAlignment="1">
      <alignment horizontal="center"/>
    </xf>
    <xf numFmtId="164" fontId="0" fillId="5" borderId="7" xfId="1" applyNumberFormat="1" applyFont="1" applyFill="1" applyBorder="1"/>
    <xf numFmtId="0" fontId="0" fillId="4" borderId="9" xfId="0" applyFill="1" applyBorder="1" applyAlignment="1">
      <alignment horizontal="center"/>
    </xf>
    <xf numFmtId="0" fontId="0" fillId="4" borderId="11" xfId="0" applyFill="1" applyBorder="1"/>
    <xf numFmtId="3" fontId="4" fillId="4" borderId="10" xfId="0" applyNumberFormat="1" applyFont="1" applyFill="1" applyBorder="1" applyAlignment="1">
      <alignment horizontal="center"/>
    </xf>
    <xf numFmtId="164" fontId="0" fillId="4" borderId="11" xfId="1" applyNumberFormat="1" applyFont="1" applyFill="1" applyBorder="1"/>
    <xf numFmtId="9" fontId="5" fillId="0" borderId="20" xfId="1" applyNumberFormat="1" applyFont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4" borderId="4" xfId="0" applyFill="1" applyBorder="1"/>
    <xf numFmtId="3" fontId="4" fillId="4" borderId="2" xfId="0" applyNumberFormat="1" applyFont="1" applyFill="1" applyBorder="1" applyAlignment="1">
      <alignment horizontal="center"/>
    </xf>
    <xf numFmtId="3" fontId="4" fillId="4" borderId="3" xfId="0" applyNumberFormat="1" applyFont="1" applyFill="1" applyBorder="1" applyAlignment="1">
      <alignment horizontal="center"/>
    </xf>
    <xf numFmtId="164" fontId="0" fillId="4" borderId="4" xfId="1" applyNumberFormat="1" applyFont="1" applyFill="1" applyBorder="1" applyAlignment="1">
      <alignment horizontal="center"/>
    </xf>
    <xf numFmtId="3" fontId="4" fillId="4" borderId="9" xfId="0" applyNumberFormat="1" applyFont="1" applyFill="1" applyBorder="1" applyAlignment="1">
      <alignment horizontal="center"/>
    </xf>
    <xf numFmtId="164" fontId="0" fillId="4" borderId="11" xfId="1" applyNumberFormat="1" applyFont="1" applyFill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133350</xdr:rowOff>
    </xdr:from>
    <xdr:to>
      <xdr:col>0</xdr:col>
      <xdr:colOff>1177222</xdr:colOff>
      <xdr:row>5</xdr:row>
      <xdr:rowOff>142875</xdr:rowOff>
    </xdr:to>
    <xdr:pic>
      <xdr:nvPicPr>
        <xdr:cNvPr id="2" name="1 Imagen" descr="FAIMA LOGO 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849" t="12971" r="10277" b="16623"/>
        <a:stretch>
          <a:fillRect/>
        </a:stretch>
      </xdr:blipFill>
      <xdr:spPr bwMode="auto">
        <a:xfrm>
          <a:off x="57150" y="133350"/>
          <a:ext cx="1120072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aio/Desktop/FAIMA/COMEX%20FAIMA/BASE%20COMEX%20IMPO%202019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NK"/>
      <sheetName val="PA17"/>
      <sheetName val="PA18"/>
      <sheetName val="PA19"/>
      <sheetName val="PA20"/>
      <sheetName val="12 2019"/>
      <sheetName val="01"/>
      <sheetName val="02"/>
      <sheetName val="03"/>
      <sheetName val="04"/>
      <sheetName val="04 VS 04"/>
      <sheetName val="05"/>
      <sheetName val="05 VS 05"/>
      <sheetName val="06"/>
      <sheetName val="06 VS 06"/>
      <sheetName val="07"/>
      <sheetName val="07 VS 07"/>
      <sheetName val="08"/>
      <sheetName val="08 VS 08"/>
      <sheetName val="09"/>
      <sheetName val="10"/>
      <sheetName val="11"/>
      <sheetName val="12"/>
      <sheetName val="base 2020"/>
      <sheetName val="BASE 2019"/>
      <sheetName val="Hoja2"/>
    </sheetNames>
    <sheetDataSet>
      <sheetData sheetId="0"/>
      <sheetData sheetId="1"/>
      <sheetData sheetId="2"/>
      <sheetData sheetId="3">
        <row r="192">
          <cell r="G192">
            <v>2451088.2000000002</v>
          </cell>
          <cell r="H192">
            <v>2335292.62</v>
          </cell>
        </row>
        <row r="293">
          <cell r="G293">
            <v>38309</v>
          </cell>
          <cell r="H293">
            <v>219435</v>
          </cell>
        </row>
        <row r="347">
          <cell r="G347">
            <v>118300.66999999998</v>
          </cell>
          <cell r="H347">
            <v>215972.98</v>
          </cell>
        </row>
        <row r="486">
          <cell r="G486">
            <v>17324118.560000002</v>
          </cell>
          <cell r="H486">
            <v>17906798.66</v>
          </cell>
        </row>
        <row r="674">
          <cell r="G674">
            <v>12598349.84</v>
          </cell>
          <cell r="H674">
            <v>8598909.5700000003</v>
          </cell>
        </row>
        <row r="802">
          <cell r="H802">
            <v>6521918.6400000006</v>
          </cell>
        </row>
        <row r="810">
          <cell r="G810">
            <v>8150387.04</v>
          </cell>
        </row>
        <row r="873">
          <cell r="G873">
            <v>1624439</v>
          </cell>
          <cell r="H873">
            <v>1742929</v>
          </cell>
        </row>
        <row r="980">
          <cell r="G980">
            <v>1520907.51</v>
          </cell>
          <cell r="H980">
            <v>2231970.86</v>
          </cell>
        </row>
        <row r="1071">
          <cell r="G1071">
            <v>1043541.36</v>
          </cell>
          <cell r="H1071">
            <v>3583715.57</v>
          </cell>
        </row>
        <row r="1128">
          <cell r="G1128">
            <v>1833640.4</v>
          </cell>
          <cell r="H1128">
            <v>7400953.2699999996</v>
          </cell>
        </row>
        <row r="1177">
          <cell r="G1177">
            <v>1063601.8400000001</v>
          </cell>
          <cell r="H1177">
            <v>4783735.04</v>
          </cell>
        </row>
        <row r="1241">
          <cell r="G1241">
            <v>27729.7</v>
          </cell>
          <cell r="H1241">
            <v>156082.34000000003</v>
          </cell>
        </row>
        <row r="1242">
          <cell r="G1242">
            <v>7609</v>
          </cell>
          <cell r="H1242">
            <v>65411.520000000004</v>
          </cell>
        </row>
        <row r="1269">
          <cell r="G1269">
            <v>97442</v>
          </cell>
          <cell r="H1269">
            <v>610160</v>
          </cell>
        </row>
        <row r="1270">
          <cell r="G1270">
            <v>31868</v>
          </cell>
          <cell r="H1270">
            <v>100356</v>
          </cell>
        </row>
        <row r="1273">
          <cell r="G1273">
            <v>137245</v>
          </cell>
          <cell r="H1273">
            <v>660440</v>
          </cell>
        </row>
        <row r="1274">
          <cell r="G1274">
            <v>25568</v>
          </cell>
          <cell r="H1274">
            <v>81376</v>
          </cell>
        </row>
        <row r="1277">
          <cell r="G1277">
            <v>71039</v>
          </cell>
          <cell r="H1277">
            <v>333342</v>
          </cell>
        </row>
        <row r="1278">
          <cell r="G1278">
            <v>25251</v>
          </cell>
          <cell r="H1278">
            <v>98749</v>
          </cell>
        </row>
        <row r="1281">
          <cell r="G1281">
            <v>82499</v>
          </cell>
          <cell r="H1281">
            <v>322413</v>
          </cell>
        </row>
        <row r="1282">
          <cell r="G1282">
            <v>19872</v>
          </cell>
          <cell r="H1282">
            <v>89232</v>
          </cell>
        </row>
        <row r="1285">
          <cell r="G1285">
            <v>122575</v>
          </cell>
          <cell r="H1285">
            <v>641376</v>
          </cell>
        </row>
        <row r="1286">
          <cell r="G1286">
            <v>35862</v>
          </cell>
          <cell r="H1286">
            <v>119460</v>
          </cell>
        </row>
        <row r="1288">
          <cell r="H1288">
            <v>385560</v>
          </cell>
        </row>
        <row r="1289">
          <cell r="G1289">
            <v>68986</v>
          </cell>
        </row>
        <row r="1290">
          <cell r="G1290">
            <v>12786</v>
          </cell>
          <cell r="H1290">
            <v>98230</v>
          </cell>
        </row>
        <row r="1293">
          <cell r="G1293">
            <v>213495</v>
          </cell>
          <cell r="H1293">
            <v>895873</v>
          </cell>
        </row>
        <row r="1294">
          <cell r="G1294">
            <v>22195</v>
          </cell>
          <cell r="H1294">
            <v>105777</v>
          </cell>
        </row>
        <row r="1297">
          <cell r="G1297">
            <v>144940</v>
          </cell>
          <cell r="H1297">
            <v>801143</v>
          </cell>
        </row>
        <row r="1298">
          <cell r="G1298">
            <v>44339</v>
          </cell>
          <cell r="H1298">
            <v>227860</v>
          </cell>
        </row>
        <row r="1355">
          <cell r="G1355">
            <v>1004750</v>
          </cell>
          <cell r="H1355">
            <v>4614457</v>
          </cell>
        </row>
        <row r="1356">
          <cell r="G1356">
            <v>899102</v>
          </cell>
          <cell r="H1356">
            <v>2866897</v>
          </cell>
        </row>
        <row r="1401">
          <cell r="G1401">
            <v>1487290</v>
          </cell>
          <cell r="H1401">
            <v>7437974</v>
          </cell>
        </row>
        <row r="1453">
          <cell r="G1453">
            <v>8737180</v>
          </cell>
          <cell r="H1453">
            <v>72397953</v>
          </cell>
        </row>
        <row r="1589">
          <cell r="G1589">
            <v>306446</v>
          </cell>
          <cell r="H1589">
            <v>1274765</v>
          </cell>
        </row>
        <row r="1590">
          <cell r="G1590">
            <v>4596823</v>
          </cell>
          <cell r="H1590">
            <v>15585584</v>
          </cell>
        </row>
        <row r="1591">
          <cell r="G1591">
            <v>187706</v>
          </cell>
          <cell r="H1591">
            <v>281675</v>
          </cell>
        </row>
        <row r="1592">
          <cell r="G1592">
            <v>340012.55</v>
          </cell>
          <cell r="H1592">
            <v>440705.63</v>
          </cell>
        </row>
        <row r="1593">
          <cell r="G1593">
            <v>1285415</v>
          </cell>
          <cell r="H1593">
            <v>1445679</v>
          </cell>
        </row>
        <row r="1594">
          <cell r="G1594">
            <v>1526038</v>
          </cell>
          <cell r="H1594">
            <v>3776505</v>
          </cell>
        </row>
        <row r="1595">
          <cell r="G1595">
            <v>459378</v>
          </cell>
          <cell r="H1595">
            <v>2252951</v>
          </cell>
        </row>
        <row r="1694">
          <cell r="G1694">
            <v>366654</v>
          </cell>
          <cell r="H1694">
            <v>1857162.82</v>
          </cell>
        </row>
        <row r="1786">
          <cell r="G1786">
            <v>470382</v>
          </cell>
          <cell r="H1786">
            <v>981605</v>
          </cell>
        </row>
        <row r="1787">
          <cell r="G1787">
            <v>52527</v>
          </cell>
          <cell r="H1787">
            <v>481736.06</v>
          </cell>
        </row>
        <row r="1788">
          <cell r="G1788">
            <v>665987</v>
          </cell>
          <cell r="H1788">
            <v>2177055</v>
          </cell>
        </row>
        <row r="1789">
          <cell r="G1789">
            <v>3723477</v>
          </cell>
          <cell r="H1789">
            <v>18173041</v>
          </cell>
        </row>
      </sheetData>
      <sheetData sheetId="4">
        <row r="192">
          <cell r="G192">
            <v>1809228.58</v>
          </cell>
          <cell r="H192">
            <v>1616916.9899999998</v>
          </cell>
        </row>
        <row r="298">
          <cell r="G298">
            <v>420561</v>
          </cell>
          <cell r="H298">
            <v>1334547</v>
          </cell>
        </row>
        <row r="347">
          <cell r="G347">
            <v>138059.38</v>
          </cell>
          <cell r="H347">
            <v>202686.52000000002</v>
          </cell>
        </row>
        <row r="484">
          <cell r="G484">
            <v>17138154.460000001</v>
          </cell>
          <cell r="H484">
            <v>6460913.0099999998</v>
          </cell>
        </row>
        <row r="668">
          <cell r="G668">
            <v>15463664.780000001</v>
          </cell>
          <cell r="H668">
            <v>8130533.839999998</v>
          </cell>
        </row>
        <row r="796">
          <cell r="G796">
            <v>4162537.6599999997</v>
          </cell>
          <cell r="H796">
            <v>3384433.96</v>
          </cell>
        </row>
        <row r="867">
          <cell r="G867">
            <v>1482386</v>
          </cell>
          <cell r="H867">
            <v>1478775</v>
          </cell>
        </row>
        <row r="968">
          <cell r="G968">
            <v>1022046.66</v>
          </cell>
          <cell r="H968">
            <v>2038422.5299999998</v>
          </cell>
        </row>
        <row r="1049">
          <cell r="G1049">
            <v>1998465.23</v>
          </cell>
          <cell r="H1049">
            <v>5872323.7299999995</v>
          </cell>
        </row>
        <row r="1104">
          <cell r="G1104">
            <v>2168303.73</v>
          </cell>
          <cell r="H1104">
            <v>7176344.5899999999</v>
          </cell>
        </row>
        <row r="1153">
          <cell r="G1153">
            <v>447956.89999999997</v>
          </cell>
          <cell r="H1153">
            <v>1132423.05</v>
          </cell>
        </row>
        <row r="1217">
          <cell r="G1217">
            <v>28378.95</v>
          </cell>
          <cell r="H1217">
            <v>160293.54</v>
          </cell>
        </row>
        <row r="1218">
          <cell r="G1218">
            <v>9303.18</v>
          </cell>
          <cell r="H1218">
            <v>45949.119999999995</v>
          </cell>
        </row>
        <row r="1282">
          <cell r="G1282">
            <v>775688</v>
          </cell>
          <cell r="H1282">
            <v>2851943</v>
          </cell>
        </row>
        <row r="1283">
          <cell r="G1283">
            <v>432422</v>
          </cell>
          <cell r="H1283">
            <v>1181258</v>
          </cell>
        </row>
        <row r="1343">
          <cell r="G1343">
            <v>948628</v>
          </cell>
          <cell r="H1343">
            <v>3607714</v>
          </cell>
        </row>
        <row r="1344">
          <cell r="G1344">
            <v>2117610</v>
          </cell>
          <cell r="H1344">
            <v>5914892</v>
          </cell>
        </row>
        <row r="1389">
          <cell r="G1389">
            <v>1274687</v>
          </cell>
          <cell r="H1389">
            <v>5621047</v>
          </cell>
        </row>
        <row r="1434">
          <cell r="G1434">
            <v>6009819.6399999997</v>
          </cell>
          <cell r="H1434">
            <v>16069487</v>
          </cell>
        </row>
        <row r="1565">
          <cell r="G1565">
            <v>273753.76</v>
          </cell>
          <cell r="H1565">
            <v>1015779.1100000001</v>
          </cell>
        </row>
        <row r="1566">
          <cell r="G1566">
            <v>3076578</v>
          </cell>
          <cell r="H1566">
            <v>10486087</v>
          </cell>
        </row>
        <row r="1567">
          <cell r="G1567">
            <v>94195</v>
          </cell>
          <cell r="H1567">
            <v>409114</v>
          </cell>
        </row>
        <row r="1568">
          <cell r="G1568">
            <v>366790</v>
          </cell>
          <cell r="H1568">
            <v>458460</v>
          </cell>
        </row>
        <row r="1569">
          <cell r="G1569">
            <v>808232</v>
          </cell>
          <cell r="H1569">
            <v>898929</v>
          </cell>
        </row>
        <row r="1570">
          <cell r="G1570">
            <v>1214870</v>
          </cell>
          <cell r="H1570">
            <v>2483894</v>
          </cell>
        </row>
        <row r="1571">
          <cell r="G1571">
            <v>414738</v>
          </cell>
          <cell r="H1571">
            <v>1694924</v>
          </cell>
        </row>
        <row r="1664">
          <cell r="G1664">
            <v>244862</v>
          </cell>
          <cell r="H1664">
            <v>1254907</v>
          </cell>
        </row>
        <row r="1750">
          <cell r="G1750">
            <v>328014.96999999997</v>
          </cell>
          <cell r="H1750">
            <v>719228.63</v>
          </cell>
        </row>
        <row r="1751">
          <cell r="G1751">
            <v>59804.61</v>
          </cell>
          <cell r="H1751">
            <v>305781.92</v>
          </cell>
        </row>
        <row r="1752">
          <cell r="G1752">
            <v>551463</v>
          </cell>
          <cell r="H1752">
            <v>1709769</v>
          </cell>
        </row>
        <row r="1753">
          <cell r="G1753">
            <v>2879158</v>
          </cell>
          <cell r="H1753">
            <v>12578223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H49"/>
  <sheetViews>
    <sheetView tabSelected="1" workbookViewId="0">
      <selection activeCell="G50" sqref="G50"/>
    </sheetView>
  </sheetViews>
  <sheetFormatPr baseColWidth="10" defaultRowHeight="15" x14ac:dyDescent="0.25"/>
  <cols>
    <col min="1" max="1" width="18" customWidth="1"/>
    <col min="2" max="2" width="45.28515625" customWidth="1"/>
    <col min="3" max="3" width="24.42578125" customWidth="1"/>
    <col min="4" max="4" width="21.85546875" customWidth="1"/>
    <col min="5" max="5" width="10" customWidth="1"/>
    <col min="6" max="6" width="22.5703125" customWidth="1"/>
    <col min="7" max="7" width="21.140625" customWidth="1"/>
    <col min="8" max="8" width="9" bestFit="1" customWidth="1"/>
  </cols>
  <sheetData>
    <row r="1" spans="1:8" x14ac:dyDescent="0.25">
      <c r="A1" s="1"/>
      <c r="B1" s="2" t="s">
        <v>0</v>
      </c>
      <c r="C1" s="3"/>
      <c r="D1" s="3"/>
      <c r="E1" s="3"/>
      <c r="F1" s="3"/>
      <c r="G1" s="3"/>
      <c r="H1" s="4"/>
    </row>
    <row r="2" spans="1:8" x14ac:dyDescent="0.25">
      <c r="A2" s="5"/>
      <c r="B2" s="6"/>
      <c r="C2" s="7"/>
      <c r="D2" s="7"/>
      <c r="E2" s="7"/>
      <c r="F2" s="7"/>
      <c r="G2" s="7"/>
      <c r="H2" s="8"/>
    </row>
    <row r="3" spans="1:8" x14ac:dyDescent="0.25">
      <c r="A3" s="5"/>
      <c r="B3" s="6"/>
      <c r="C3" s="7"/>
      <c r="D3" s="7"/>
      <c r="E3" s="7"/>
      <c r="F3" s="7"/>
      <c r="G3" s="7"/>
      <c r="H3" s="8"/>
    </row>
    <row r="4" spans="1:8" x14ac:dyDescent="0.25">
      <c r="A4" s="5"/>
      <c r="B4" s="6"/>
      <c r="C4" s="7"/>
      <c r="D4" s="7"/>
      <c r="E4" s="7"/>
      <c r="F4" s="7"/>
      <c r="G4" s="7"/>
      <c r="H4" s="8"/>
    </row>
    <row r="5" spans="1:8" x14ac:dyDescent="0.25">
      <c r="A5" s="5"/>
      <c r="B5" s="6"/>
      <c r="C5" s="7"/>
      <c r="D5" s="7"/>
      <c r="E5" s="7"/>
      <c r="F5" s="7"/>
      <c r="G5" s="7"/>
      <c r="H5" s="8"/>
    </row>
    <row r="6" spans="1:8" ht="15.75" thickBot="1" x14ac:dyDescent="0.3">
      <c r="A6" s="9"/>
      <c r="B6" s="10"/>
      <c r="C6" s="11"/>
      <c r="D6" s="11"/>
      <c r="E6" s="11"/>
      <c r="F6" s="11"/>
      <c r="G6" s="11"/>
      <c r="H6" s="12"/>
    </row>
    <row r="7" spans="1:8" x14ac:dyDescent="0.25">
      <c r="A7" s="13" t="s">
        <v>1</v>
      </c>
      <c r="B7" s="14" t="s">
        <v>2</v>
      </c>
      <c r="C7" s="14" t="s">
        <v>3</v>
      </c>
      <c r="D7" s="14"/>
      <c r="E7" s="14"/>
      <c r="F7" s="14" t="s">
        <v>4</v>
      </c>
      <c r="G7" s="14"/>
      <c r="H7" s="15"/>
    </row>
    <row r="8" spans="1:8" ht="15.75" thickBot="1" x14ac:dyDescent="0.3">
      <c r="A8" s="16"/>
      <c r="B8" s="17"/>
      <c r="C8" s="18" t="s">
        <v>5</v>
      </c>
      <c r="D8" s="18" t="s">
        <v>6</v>
      </c>
      <c r="E8" s="19" t="s">
        <v>7</v>
      </c>
      <c r="F8" s="18" t="s">
        <v>5</v>
      </c>
      <c r="G8" s="18" t="s">
        <v>6</v>
      </c>
      <c r="H8" s="20" t="s">
        <v>7</v>
      </c>
    </row>
    <row r="9" spans="1:8" x14ac:dyDescent="0.25">
      <c r="A9" s="21" t="s">
        <v>8</v>
      </c>
      <c r="B9" s="22" t="s">
        <v>9</v>
      </c>
      <c r="C9" s="23">
        <f>[1]PA19!G192</f>
        <v>2451088.2000000002</v>
      </c>
      <c r="D9" s="23">
        <f>[1]PA20!G192</f>
        <v>1809228.58</v>
      </c>
      <c r="E9" s="24">
        <f>D9/C9-1</f>
        <v>-0.26186720657379858</v>
      </c>
      <c r="F9" s="25">
        <f>[1]PA19!H192</f>
        <v>2335292.62</v>
      </c>
      <c r="G9" s="26">
        <f>[1]PA20!H192</f>
        <v>1616916.9899999998</v>
      </c>
      <c r="H9" s="24">
        <f>G9/F9-1</f>
        <v>-0.30761696579163611</v>
      </c>
    </row>
    <row r="10" spans="1:8" x14ac:dyDescent="0.25">
      <c r="A10" s="27" t="s">
        <v>10</v>
      </c>
      <c r="B10" s="28" t="s">
        <v>11</v>
      </c>
      <c r="C10" s="29">
        <f>[1]PA19!G293</f>
        <v>38309</v>
      </c>
      <c r="D10" s="30">
        <f>[1]PA20!G298</f>
        <v>420561</v>
      </c>
      <c r="E10" s="31">
        <f t="shared" ref="E10:E17" si="0">D10/C10-1</f>
        <v>9.9781252447205624</v>
      </c>
      <c r="F10" s="29">
        <f>[1]PA19!H293</f>
        <v>219435</v>
      </c>
      <c r="G10" s="32">
        <f>[1]PA20!H298</f>
        <v>1334547</v>
      </c>
      <c r="H10" s="31">
        <f t="shared" ref="H10:H17" si="1">G10/F10-1</f>
        <v>5.0817417458472898</v>
      </c>
    </row>
    <row r="11" spans="1:8" x14ac:dyDescent="0.25">
      <c r="A11" s="33" t="s">
        <v>12</v>
      </c>
      <c r="B11" s="34" t="s">
        <v>13</v>
      </c>
      <c r="C11" s="35">
        <f>[1]PA19!G347</f>
        <v>118300.66999999998</v>
      </c>
      <c r="D11" s="23">
        <f>[1]PA20!G347</f>
        <v>138059.38</v>
      </c>
      <c r="E11" s="36">
        <f t="shared" si="0"/>
        <v>0.16702111661751395</v>
      </c>
      <c r="F11" s="35">
        <f>[1]PA19!H347</f>
        <v>215972.98</v>
      </c>
      <c r="G11" s="23">
        <f>[1]PA20!H347</f>
        <v>202686.52000000002</v>
      </c>
      <c r="H11" s="36">
        <f t="shared" si="1"/>
        <v>-6.1519084470659235E-2</v>
      </c>
    </row>
    <row r="12" spans="1:8" x14ac:dyDescent="0.25">
      <c r="A12" s="27" t="s">
        <v>14</v>
      </c>
      <c r="B12" s="28" t="s">
        <v>15</v>
      </c>
      <c r="C12" s="29">
        <f>[1]PA19!G486</f>
        <v>17324118.560000002</v>
      </c>
      <c r="D12" s="30">
        <f>[1]PA20!G484</f>
        <v>17138154.460000001</v>
      </c>
      <c r="E12" s="31">
        <f t="shared" si="0"/>
        <v>-1.0734404717673618E-2</v>
      </c>
      <c r="F12" s="29">
        <f>[1]PA19!H486</f>
        <v>17906798.66</v>
      </c>
      <c r="G12" s="30">
        <f>[1]PA20!H484</f>
        <v>6460913.0099999998</v>
      </c>
      <c r="H12" s="31">
        <f t="shared" si="1"/>
        <v>-0.63919217875430112</v>
      </c>
    </row>
    <row r="13" spans="1:8" x14ac:dyDescent="0.25">
      <c r="A13" s="33" t="s">
        <v>16</v>
      </c>
      <c r="B13" s="34" t="s">
        <v>17</v>
      </c>
      <c r="C13" s="35">
        <f>[1]PA19!G674</f>
        <v>12598349.84</v>
      </c>
      <c r="D13" s="23">
        <f>[1]PA20!G668</f>
        <v>15463664.780000001</v>
      </c>
      <c r="E13" s="36">
        <f t="shared" si="0"/>
        <v>0.22743573375796977</v>
      </c>
      <c r="F13" s="35">
        <f>[1]PA19!H674</f>
        <v>8598909.5700000003</v>
      </c>
      <c r="G13" s="23">
        <f>[1]PA20!H668</f>
        <v>8130533.839999998</v>
      </c>
      <c r="H13" s="36">
        <f t="shared" si="1"/>
        <v>-5.4469200563996845E-2</v>
      </c>
    </row>
    <row r="14" spans="1:8" x14ac:dyDescent="0.25">
      <c r="A14" s="27" t="s">
        <v>18</v>
      </c>
      <c r="B14" s="28" t="s">
        <v>19</v>
      </c>
      <c r="C14" s="29">
        <f>[1]PA19!G810</f>
        <v>8150387.04</v>
      </c>
      <c r="D14" s="30">
        <f>[1]PA20!G796</f>
        <v>4162537.6599999997</v>
      </c>
      <c r="E14" s="31">
        <f t="shared" si="0"/>
        <v>-0.48928343653235884</v>
      </c>
      <c r="F14" s="29">
        <f>[1]PA19!H802</f>
        <v>6521918.6400000006</v>
      </c>
      <c r="G14" s="30">
        <f>[1]PA20!H796</f>
        <v>3384433.96</v>
      </c>
      <c r="H14" s="31">
        <f t="shared" si="1"/>
        <v>-0.48106774297325494</v>
      </c>
    </row>
    <row r="15" spans="1:8" x14ac:dyDescent="0.25">
      <c r="A15" s="33" t="s">
        <v>20</v>
      </c>
      <c r="B15" s="34" t="s">
        <v>21</v>
      </c>
      <c r="C15" s="35">
        <f>[1]PA19!G873</f>
        <v>1624439</v>
      </c>
      <c r="D15" s="35">
        <f>[1]PA20!G867</f>
        <v>1482386</v>
      </c>
      <c r="E15" s="36">
        <f t="shared" si="0"/>
        <v>-8.7447420309411439E-2</v>
      </c>
      <c r="F15" s="35">
        <f>[1]PA19!H873</f>
        <v>1742929</v>
      </c>
      <c r="G15" s="35">
        <f>[1]PA20!H867</f>
        <v>1478775</v>
      </c>
      <c r="H15" s="36">
        <f t="shared" si="1"/>
        <v>-0.15155752184971394</v>
      </c>
    </row>
    <row r="16" spans="1:8" x14ac:dyDescent="0.25">
      <c r="A16" s="27" t="s">
        <v>22</v>
      </c>
      <c r="B16" s="28" t="s">
        <v>23</v>
      </c>
      <c r="C16" s="29">
        <f>[1]PA19!G980</f>
        <v>1520907.51</v>
      </c>
      <c r="D16" s="29">
        <f>[1]PA20!G968</f>
        <v>1022046.66</v>
      </c>
      <c r="E16" s="31">
        <f t="shared" si="0"/>
        <v>-0.32800209527533986</v>
      </c>
      <c r="F16" s="29">
        <f>[1]PA19!H980</f>
        <v>2231970.86</v>
      </c>
      <c r="G16" s="29">
        <f>[1]PA20!H968</f>
        <v>2038422.5299999998</v>
      </c>
      <c r="H16" s="31">
        <f t="shared" si="1"/>
        <v>-8.6716333742816065E-2</v>
      </c>
    </row>
    <row r="17" spans="1:8" ht="15.75" thickBot="1" x14ac:dyDescent="0.3">
      <c r="A17" s="37" t="s">
        <v>24</v>
      </c>
      <c r="B17" s="38" t="s">
        <v>25</v>
      </c>
      <c r="C17" s="39">
        <f>[1]PA19!G1071</f>
        <v>1043541.36</v>
      </c>
      <c r="D17" s="40">
        <f>[1]PA20!G1049</f>
        <v>1998465.23</v>
      </c>
      <c r="E17" s="41">
        <f t="shared" si="0"/>
        <v>0.91508004052661596</v>
      </c>
      <c r="F17" s="39">
        <f>[1]PA19!H1071</f>
        <v>3583715.57</v>
      </c>
      <c r="G17" s="40">
        <f>[1]PA20!H1049</f>
        <v>5872323.7299999995</v>
      </c>
      <c r="H17" s="41">
        <f t="shared" si="1"/>
        <v>0.63861322565841894</v>
      </c>
    </row>
    <row r="18" spans="1:8" ht="15.75" thickBot="1" x14ac:dyDescent="0.3">
      <c r="B18" s="42"/>
      <c r="C18" s="43"/>
      <c r="D18" s="43"/>
      <c r="E18" s="44"/>
      <c r="H18" s="44"/>
    </row>
    <row r="19" spans="1:8" ht="16.5" thickBot="1" x14ac:dyDescent="0.3">
      <c r="A19" s="45" t="s">
        <v>26</v>
      </c>
      <c r="B19" s="46"/>
      <c r="C19" s="47">
        <f>SUM(C9:C17)</f>
        <v>44869441.18</v>
      </c>
      <c r="D19" s="48">
        <f>SUM(D9:D17)</f>
        <v>43635103.749999993</v>
      </c>
      <c r="E19" s="49">
        <f>D19/C19-1</f>
        <v>-2.7509534274079539E-2</v>
      </c>
      <c r="F19" s="47">
        <f>SUM(F9:F17)</f>
        <v>43356942.899999999</v>
      </c>
      <c r="G19" s="48">
        <f>SUM(G9:G17)</f>
        <v>30519552.580000002</v>
      </c>
      <c r="H19" s="49">
        <f>G19/F19-1</f>
        <v>-0.29608615048364029</v>
      </c>
    </row>
    <row r="20" spans="1:8" ht="15.75" thickBot="1" x14ac:dyDescent="0.3">
      <c r="B20" s="42"/>
      <c r="C20" s="43"/>
      <c r="D20" s="43"/>
    </row>
    <row r="21" spans="1:8" x14ac:dyDescent="0.25">
      <c r="A21" s="13" t="s">
        <v>1</v>
      </c>
      <c r="B21" s="14" t="s">
        <v>2</v>
      </c>
      <c r="C21" s="14" t="s">
        <v>3</v>
      </c>
      <c r="D21" s="14"/>
      <c r="E21" s="14"/>
      <c r="F21" s="14" t="s">
        <v>4</v>
      </c>
      <c r="G21" s="14"/>
      <c r="H21" s="15"/>
    </row>
    <row r="22" spans="1:8" ht="15.75" thickBot="1" x14ac:dyDescent="0.3">
      <c r="A22" s="16"/>
      <c r="B22" s="17"/>
      <c r="C22" s="18" t="s">
        <v>5</v>
      </c>
      <c r="D22" s="18" t="s">
        <v>6</v>
      </c>
      <c r="E22" s="19" t="s">
        <v>7</v>
      </c>
      <c r="F22" s="18" t="s">
        <v>5</v>
      </c>
      <c r="G22" s="18" t="s">
        <v>6</v>
      </c>
      <c r="H22" s="20" t="s">
        <v>7</v>
      </c>
    </row>
    <row r="23" spans="1:8" x14ac:dyDescent="0.25">
      <c r="A23" s="21" t="s">
        <v>27</v>
      </c>
      <c r="B23" s="22" t="s">
        <v>28</v>
      </c>
      <c r="C23" s="50">
        <f>[1]PA19!G1128</f>
        <v>1833640.4</v>
      </c>
      <c r="D23" s="35">
        <f>[1]PA20!G1104</f>
        <v>2168303.73</v>
      </c>
      <c r="E23" s="24">
        <f t="shared" ref="E23:E42" si="2">D23/C23-1</f>
        <v>0.18251306526623212</v>
      </c>
      <c r="F23" s="50">
        <f>[1]PA19!H1128</f>
        <v>7400953.2699999996</v>
      </c>
      <c r="G23" s="35">
        <f>[1]PA20!H1104</f>
        <v>7176344.5899999999</v>
      </c>
      <c r="H23" s="24">
        <f t="shared" ref="H23:H40" si="3">G23/F23-1</f>
        <v>-3.0348614807562457E-2</v>
      </c>
    </row>
    <row r="24" spans="1:8" x14ac:dyDescent="0.25">
      <c r="A24" s="27" t="s">
        <v>29</v>
      </c>
      <c r="B24" s="28" t="s">
        <v>30</v>
      </c>
      <c r="C24" s="51">
        <f>[1]PA19!G1177</f>
        <v>1063601.8400000001</v>
      </c>
      <c r="D24" s="29">
        <f>[1]PA20!G1153</f>
        <v>447956.89999999997</v>
      </c>
      <c r="E24" s="52">
        <f t="shared" si="2"/>
        <v>-0.57883026979344088</v>
      </c>
      <c r="F24" s="51">
        <f>[1]PA19!H1177</f>
        <v>4783735.04</v>
      </c>
      <c r="G24" s="29">
        <f>[1]PA20!H1153</f>
        <v>1132423.05</v>
      </c>
      <c r="H24" s="52">
        <f t="shared" si="3"/>
        <v>-0.76327638539111065</v>
      </c>
    </row>
    <row r="25" spans="1:8" x14ac:dyDescent="0.25">
      <c r="A25" s="33" t="s">
        <v>31</v>
      </c>
      <c r="B25" s="34" t="s">
        <v>32</v>
      </c>
      <c r="C25" s="53">
        <f>[1]PA19!G1241</f>
        <v>27729.7</v>
      </c>
      <c r="D25" s="23">
        <f>[1]PA20!G1217</f>
        <v>28378.95</v>
      </c>
      <c r="E25" s="54">
        <f t="shared" si="2"/>
        <v>2.3413524127559926E-2</v>
      </c>
      <c r="F25" s="53">
        <f>[1]PA19!H1241</f>
        <v>156082.34000000003</v>
      </c>
      <c r="G25" s="23">
        <f>[1]PA20!H1217</f>
        <v>160293.54</v>
      </c>
      <c r="H25" s="54">
        <f t="shared" si="3"/>
        <v>2.6980630864452682E-2</v>
      </c>
    </row>
    <row r="26" spans="1:8" x14ac:dyDescent="0.25">
      <c r="A26" s="27" t="s">
        <v>33</v>
      </c>
      <c r="B26" s="28" t="s">
        <v>34</v>
      </c>
      <c r="C26" s="51">
        <f>[1]PA19!G1242</f>
        <v>7609</v>
      </c>
      <c r="D26" s="29">
        <f>[1]PA20!G1218</f>
        <v>9303.18</v>
      </c>
      <c r="E26" s="52">
        <f t="shared" si="2"/>
        <v>0.22265475095281917</v>
      </c>
      <c r="F26" s="51">
        <f>[1]PA19!H1242</f>
        <v>65411.520000000004</v>
      </c>
      <c r="G26" s="29">
        <f>[1]PA20!H1218</f>
        <v>45949.119999999995</v>
      </c>
      <c r="H26" s="52">
        <f t="shared" si="3"/>
        <v>-0.29753780373854644</v>
      </c>
    </row>
    <row r="27" spans="1:8" x14ac:dyDescent="0.25">
      <c r="A27" s="33" t="s">
        <v>35</v>
      </c>
      <c r="B27" s="34" t="s">
        <v>36</v>
      </c>
      <c r="C27" s="53">
        <f>[1]PA19!G1297+[1]PA19!G1293+[1]PA19!G1289+[1]PA19!G1285+[1]PA19!G1281+[1]PA19!G1277+[1]PA19!G1273+[1]PA19!G1269</f>
        <v>938221</v>
      </c>
      <c r="D27" s="35">
        <f>[1]PA20!G1282</f>
        <v>775688</v>
      </c>
      <c r="E27" s="54">
        <f t="shared" si="2"/>
        <v>-0.17323530383566343</v>
      </c>
      <c r="F27" s="53">
        <f>[1]PA19!H1269+[1]PA19!H1273+[1]PA19!H1277+[1]PA19!H1281+[1]PA19!H1285+[1]PA19!H1288+[1]PA19!H1293+[1]PA19!H1297</f>
        <v>4650307</v>
      </c>
      <c r="G27" s="35">
        <f>[1]PA20!H1282</f>
        <v>2851943</v>
      </c>
      <c r="H27" s="54">
        <f t="shared" si="3"/>
        <v>-0.38671941443865965</v>
      </c>
    </row>
    <row r="28" spans="1:8" x14ac:dyDescent="0.25">
      <c r="A28" s="27" t="s">
        <v>37</v>
      </c>
      <c r="B28" s="28" t="s">
        <v>38</v>
      </c>
      <c r="C28" s="29">
        <f>[1]PA19!G1270+[1]PA19!G1274+[1]PA19!G1278+[1]PA19!G1282+[1]PA19!G1286+[1]PA19!G1290+[1]PA19!G1294+[1]PA19!G1298</f>
        <v>217741</v>
      </c>
      <c r="D28" s="29">
        <f>[1]PA20!G1283</f>
        <v>432422</v>
      </c>
      <c r="E28" s="52">
        <f t="shared" si="2"/>
        <v>0.98594660628912334</v>
      </c>
      <c r="F28" s="29">
        <f>[1]PA19!H1270+[1]PA19!H1274+[1]PA19!H1278+[1]PA19!H1282+[1]PA19!H1286+[1]PA19!H1290+[1]PA19!H1294+[1]PA19!H1298</f>
        <v>921040</v>
      </c>
      <c r="G28" s="29">
        <f>[1]PA20!H1283</f>
        <v>1181258</v>
      </c>
      <c r="H28" s="52">
        <f t="shared" si="3"/>
        <v>0.28252627464605218</v>
      </c>
    </row>
    <row r="29" spans="1:8" x14ac:dyDescent="0.25">
      <c r="A29" s="33" t="s">
        <v>39</v>
      </c>
      <c r="B29" s="55" t="s">
        <v>40</v>
      </c>
      <c r="C29" s="53">
        <f>[1]PA19!G1355</f>
        <v>1004750</v>
      </c>
      <c r="D29" s="56">
        <f>[1]PA20!G1343</f>
        <v>948628</v>
      </c>
      <c r="E29" s="57">
        <f t="shared" si="2"/>
        <v>-5.5856680766359745E-2</v>
      </c>
      <c r="F29" s="53">
        <f>[1]PA19!H1355</f>
        <v>4614457</v>
      </c>
      <c r="G29" s="56">
        <f>[1]PA20!H1343</f>
        <v>3607714</v>
      </c>
      <c r="H29" s="57">
        <f t="shared" si="3"/>
        <v>-0.21817149883507425</v>
      </c>
    </row>
    <row r="30" spans="1:8" x14ac:dyDescent="0.25">
      <c r="A30" s="27" t="s">
        <v>41</v>
      </c>
      <c r="B30" s="28" t="s">
        <v>42</v>
      </c>
      <c r="C30" s="51">
        <f>[1]PA19!G1356</f>
        <v>899102</v>
      </c>
      <c r="D30" s="29">
        <f>[1]PA20!G1344</f>
        <v>2117610</v>
      </c>
      <c r="E30" s="52">
        <f t="shared" si="2"/>
        <v>1.3552500161272025</v>
      </c>
      <c r="F30" s="51">
        <f>[1]PA19!H1356</f>
        <v>2866897</v>
      </c>
      <c r="G30" s="29">
        <f>[1]PA20!H1344</f>
        <v>5914892</v>
      </c>
      <c r="H30" s="52">
        <f t="shared" si="3"/>
        <v>1.0631686454030262</v>
      </c>
    </row>
    <row r="31" spans="1:8" x14ac:dyDescent="0.25">
      <c r="A31" s="33" t="s">
        <v>43</v>
      </c>
      <c r="B31" s="34" t="s">
        <v>44</v>
      </c>
      <c r="C31" s="53">
        <f>[1]PA19!G1401</f>
        <v>1487290</v>
      </c>
      <c r="D31" s="56">
        <f>[1]PA20!G1389</f>
        <v>1274687</v>
      </c>
      <c r="E31" s="57">
        <f t="shared" si="2"/>
        <v>-0.14294656724646837</v>
      </c>
      <c r="F31" s="53">
        <f>[1]PA19!H1401</f>
        <v>7437974</v>
      </c>
      <c r="G31" s="56">
        <f>[1]PA20!H1389</f>
        <v>5621047</v>
      </c>
      <c r="H31" s="54">
        <f t="shared" si="3"/>
        <v>-0.24427713783350147</v>
      </c>
    </row>
    <row r="32" spans="1:8" x14ac:dyDescent="0.25">
      <c r="A32" s="27" t="s">
        <v>45</v>
      </c>
      <c r="B32" s="28" t="s">
        <v>46</v>
      </c>
      <c r="C32" s="51">
        <f>[1]PA19!G1589</f>
        <v>306446</v>
      </c>
      <c r="D32" s="29">
        <f>[1]PA20!G1565</f>
        <v>273753.76</v>
      </c>
      <c r="E32" s="52">
        <f t="shared" si="2"/>
        <v>-0.10668189501576131</v>
      </c>
      <c r="F32" s="51">
        <f>[1]PA19!H1589</f>
        <v>1274765</v>
      </c>
      <c r="G32" s="29">
        <f>[1]PA20!H1565</f>
        <v>1015779.1100000001</v>
      </c>
      <c r="H32" s="52">
        <f t="shared" si="3"/>
        <v>-0.20316363408157578</v>
      </c>
    </row>
    <row r="33" spans="1:8" x14ac:dyDescent="0.25">
      <c r="A33" s="33" t="s">
        <v>47</v>
      </c>
      <c r="B33" s="34" t="s">
        <v>48</v>
      </c>
      <c r="C33" s="53">
        <f>[1]PA19!G1590</f>
        <v>4596823</v>
      </c>
      <c r="D33" s="56">
        <f>[1]PA20!G1566</f>
        <v>3076578</v>
      </c>
      <c r="E33" s="54">
        <f t="shared" si="2"/>
        <v>-0.33071645351583034</v>
      </c>
      <c r="F33" s="53">
        <f>[1]PA19!H1590</f>
        <v>15585584</v>
      </c>
      <c r="G33" s="56">
        <f>[1]PA20!H1566</f>
        <v>10486087</v>
      </c>
      <c r="H33" s="54">
        <f t="shared" si="3"/>
        <v>-0.32719319340231334</v>
      </c>
    </row>
    <row r="34" spans="1:8" x14ac:dyDescent="0.25">
      <c r="A34" s="27" t="s">
        <v>49</v>
      </c>
      <c r="B34" s="28" t="s">
        <v>50</v>
      </c>
      <c r="C34" s="51">
        <f>[1]PA19!G1591</f>
        <v>187706</v>
      </c>
      <c r="D34" s="29">
        <f>[1]PA20!G1567</f>
        <v>94195</v>
      </c>
      <c r="E34" s="52">
        <f t="shared" si="2"/>
        <v>-0.4981780017687234</v>
      </c>
      <c r="F34" s="51">
        <f>[1]PA19!H1591</f>
        <v>281675</v>
      </c>
      <c r="G34" s="29">
        <f>[1]PA20!H1567</f>
        <v>409114</v>
      </c>
      <c r="H34" s="52">
        <f>G34/F34-1</f>
        <v>0.45243276826129408</v>
      </c>
    </row>
    <row r="35" spans="1:8" x14ac:dyDescent="0.25">
      <c r="A35" s="33" t="s">
        <v>51</v>
      </c>
      <c r="B35" s="34" t="s">
        <v>52</v>
      </c>
      <c r="C35" s="53">
        <f>[1]PA19!G1592</f>
        <v>340012.55</v>
      </c>
      <c r="D35" s="56">
        <f>[1]PA20!G1568</f>
        <v>366790</v>
      </c>
      <c r="E35" s="54">
        <f t="shared" si="2"/>
        <v>7.8754298922201649E-2</v>
      </c>
      <c r="F35" s="53">
        <f>[1]PA19!H1592</f>
        <v>440705.63</v>
      </c>
      <c r="G35" s="56">
        <f>[1]PA20!H1568</f>
        <v>458460</v>
      </c>
      <c r="H35" s="54">
        <f t="shared" si="3"/>
        <v>4.0286233692998108E-2</v>
      </c>
    </row>
    <row r="36" spans="1:8" x14ac:dyDescent="0.25">
      <c r="A36" s="27" t="s">
        <v>53</v>
      </c>
      <c r="B36" s="28" t="s">
        <v>54</v>
      </c>
      <c r="C36" s="51">
        <f>[1]PA19!G1593</f>
        <v>1285415</v>
      </c>
      <c r="D36" s="29">
        <f>[1]PA20!G1569</f>
        <v>808232</v>
      </c>
      <c r="E36" s="52">
        <f t="shared" si="2"/>
        <v>-0.37122874713613896</v>
      </c>
      <c r="F36" s="51">
        <f>[1]PA19!H1593</f>
        <v>1445679</v>
      </c>
      <c r="G36" s="29">
        <f>[1]PA20!H1569</f>
        <v>898929</v>
      </c>
      <c r="H36" s="52">
        <f t="shared" si="3"/>
        <v>-0.37819598956614853</v>
      </c>
    </row>
    <row r="37" spans="1:8" x14ac:dyDescent="0.25">
      <c r="A37" s="33" t="s">
        <v>55</v>
      </c>
      <c r="B37" s="34" t="s">
        <v>56</v>
      </c>
      <c r="C37" s="53">
        <f>[1]PA19!G1594</f>
        <v>1526038</v>
      </c>
      <c r="D37" s="56">
        <f>[1]PA20!G1570</f>
        <v>1214870</v>
      </c>
      <c r="E37" s="54">
        <f t="shared" si="2"/>
        <v>-0.20390580051086538</v>
      </c>
      <c r="F37" s="53">
        <f>[1]PA19!H1594</f>
        <v>3776505</v>
      </c>
      <c r="G37" s="56">
        <f>[1]PA20!H1570</f>
        <v>2483894</v>
      </c>
      <c r="H37" s="54">
        <f t="shared" si="3"/>
        <v>-0.34227705245988027</v>
      </c>
    </row>
    <row r="38" spans="1:8" x14ac:dyDescent="0.25">
      <c r="A38" s="27" t="s">
        <v>57</v>
      </c>
      <c r="B38" s="28" t="s">
        <v>58</v>
      </c>
      <c r="C38" s="51">
        <f>[1]PA19!G1595</f>
        <v>459378</v>
      </c>
      <c r="D38" s="29">
        <f>[1]PA20!G1571</f>
        <v>414738</v>
      </c>
      <c r="E38" s="52">
        <f t="shared" si="2"/>
        <v>-9.7174875592649146E-2</v>
      </c>
      <c r="F38" s="51">
        <f>[1]PA19!H1595</f>
        <v>2252951</v>
      </c>
      <c r="G38" s="29">
        <f>[1]PA20!H1571</f>
        <v>1694924</v>
      </c>
      <c r="H38" s="52">
        <f>G38/F38-1</f>
        <v>-0.24768714454952634</v>
      </c>
    </row>
    <row r="39" spans="1:8" x14ac:dyDescent="0.25">
      <c r="A39" s="33" t="s">
        <v>59</v>
      </c>
      <c r="B39" s="34" t="s">
        <v>60</v>
      </c>
      <c r="C39" s="53">
        <f>[1]PA19!G1786</f>
        <v>470382</v>
      </c>
      <c r="D39" s="56">
        <f>[1]PA20!G1750</f>
        <v>328014.96999999997</v>
      </c>
      <c r="E39" s="54">
        <f t="shared" si="2"/>
        <v>-0.30266258062595941</v>
      </c>
      <c r="F39" s="53">
        <f>[1]PA19!H1786</f>
        <v>981605</v>
      </c>
      <c r="G39" s="56">
        <f>[1]PA20!H1750</f>
        <v>719228.63</v>
      </c>
      <c r="H39" s="54">
        <f t="shared" si="3"/>
        <v>-0.26729322894647034</v>
      </c>
    </row>
    <row r="40" spans="1:8" x14ac:dyDescent="0.25">
      <c r="A40" s="27" t="s">
        <v>61</v>
      </c>
      <c r="B40" s="28" t="s">
        <v>62</v>
      </c>
      <c r="C40" s="51">
        <f>[1]PA19!G1787</f>
        <v>52527</v>
      </c>
      <c r="D40" s="29">
        <f>[1]PA20!G1751</f>
        <v>59804.61</v>
      </c>
      <c r="E40" s="52">
        <f t="shared" si="2"/>
        <v>0.13854988862870532</v>
      </c>
      <c r="F40" s="29">
        <f>[1]PA19!H1787</f>
        <v>481736.06</v>
      </c>
      <c r="G40" s="29">
        <f>[1]PA20!H1751</f>
        <v>305781.92</v>
      </c>
      <c r="H40" s="52">
        <f t="shared" si="3"/>
        <v>-0.36525009151276744</v>
      </c>
    </row>
    <row r="41" spans="1:8" x14ac:dyDescent="0.25">
      <c r="A41" s="33" t="s">
        <v>63</v>
      </c>
      <c r="B41" s="34" t="s">
        <v>64</v>
      </c>
      <c r="C41" s="53">
        <f>[1]PA19!G1788</f>
        <v>665987</v>
      </c>
      <c r="D41" s="56">
        <f>[1]PA20!G1752</f>
        <v>551463</v>
      </c>
      <c r="E41" s="54">
        <f t="shared" si="2"/>
        <v>-0.17196131456019415</v>
      </c>
      <c r="F41" s="53">
        <f>[1]PA19!H1788</f>
        <v>2177055</v>
      </c>
      <c r="G41" s="56">
        <f>[1]PA20!H1752</f>
        <v>1709769</v>
      </c>
      <c r="H41" s="54">
        <f>G41/F41-1</f>
        <v>-0.21464133887292691</v>
      </c>
    </row>
    <row r="42" spans="1:8" ht="15.75" thickBot="1" x14ac:dyDescent="0.3">
      <c r="A42" s="58" t="s">
        <v>65</v>
      </c>
      <c r="B42" s="59" t="s">
        <v>66</v>
      </c>
      <c r="C42" s="60">
        <f>[1]PA19!G1789</f>
        <v>3723477</v>
      </c>
      <c r="D42" s="60">
        <f>[1]PA20!G1753</f>
        <v>2879158</v>
      </c>
      <c r="E42" s="61">
        <f t="shared" si="2"/>
        <v>-0.22675552984481973</v>
      </c>
      <c r="F42" s="60">
        <f>[1]PA19!H1789</f>
        <v>18173041</v>
      </c>
      <c r="G42" s="60">
        <f>[1]PA20!H1753</f>
        <v>12578223</v>
      </c>
      <c r="H42" s="61">
        <f>G42/F42-1</f>
        <v>-0.30786360961822512</v>
      </c>
    </row>
    <row r="43" spans="1:8" ht="15.75" thickBot="1" x14ac:dyDescent="0.3"/>
    <row r="44" spans="1:8" ht="16.5" thickBot="1" x14ac:dyDescent="0.3">
      <c r="A44" s="45" t="s">
        <v>67</v>
      </c>
      <c r="B44" s="46"/>
      <c r="C44" s="47">
        <f>SUM(C23:C42)</f>
        <v>21093876.490000002</v>
      </c>
      <c r="D44" s="48">
        <f>SUM(D23:D42)</f>
        <v>18270575.100000001</v>
      </c>
      <c r="E44" s="62">
        <f>D44/C44-1</f>
        <v>-0.1338445966220787</v>
      </c>
      <c r="F44" s="47">
        <f>SUM(F23:F42)</f>
        <v>79768158.860000014</v>
      </c>
      <c r="G44" s="48">
        <f>SUM(G23:G42)</f>
        <v>60452053.960000001</v>
      </c>
      <c r="H44" s="49">
        <f>G44/F44-1</f>
        <v>-0.24215307431003186</v>
      </c>
    </row>
    <row r="45" spans="1:8" ht="15.75" thickBot="1" x14ac:dyDescent="0.3"/>
    <row r="46" spans="1:8" x14ac:dyDescent="0.25">
      <c r="A46" s="13" t="s">
        <v>1</v>
      </c>
      <c r="B46" s="14" t="s">
        <v>2</v>
      </c>
      <c r="C46" s="14" t="s">
        <v>3</v>
      </c>
      <c r="D46" s="14"/>
      <c r="E46" s="14"/>
      <c r="F46" s="14" t="s">
        <v>4</v>
      </c>
      <c r="G46" s="14"/>
      <c r="H46" s="15"/>
    </row>
    <row r="47" spans="1:8" ht="15.75" thickBot="1" x14ac:dyDescent="0.3">
      <c r="A47" s="16"/>
      <c r="B47" s="17"/>
      <c r="C47" s="18" t="s">
        <v>5</v>
      </c>
      <c r="D47" s="18" t="s">
        <v>6</v>
      </c>
      <c r="E47" s="19" t="s">
        <v>7</v>
      </c>
      <c r="F47" s="18" t="s">
        <v>5</v>
      </c>
      <c r="G47" s="18" t="s">
        <v>6</v>
      </c>
      <c r="H47" s="20" t="s">
        <v>7</v>
      </c>
    </row>
    <row r="48" spans="1:8" x14ac:dyDescent="0.25">
      <c r="A48" s="63" t="s">
        <v>68</v>
      </c>
      <c r="B48" s="64" t="s">
        <v>69</v>
      </c>
      <c r="C48" s="65">
        <f>[1]PA19!G1453</f>
        <v>8737180</v>
      </c>
      <c r="D48" s="66">
        <f>[1]PA20!G1434</f>
        <v>6009819.6399999997</v>
      </c>
      <c r="E48" s="67">
        <f>D48/C48-1</f>
        <v>-0.31215567952131007</v>
      </c>
      <c r="F48" s="65">
        <f>[1]PA19!H1453</f>
        <v>72397953</v>
      </c>
      <c r="G48" s="66">
        <f>[1]PA20!H1434</f>
        <v>16069487</v>
      </c>
      <c r="H48" s="67">
        <f>G48/F48-1</f>
        <v>-0.77803948407215329</v>
      </c>
    </row>
    <row r="49" spans="1:8" ht="15.75" thickBot="1" x14ac:dyDescent="0.3">
      <c r="A49" s="58" t="s">
        <v>70</v>
      </c>
      <c r="B49" s="59" t="s">
        <v>71</v>
      </c>
      <c r="C49" s="68">
        <f>[1]PA19!G1694</f>
        <v>366654</v>
      </c>
      <c r="D49" s="60">
        <f>[1]PA20!G1664</f>
        <v>244862</v>
      </c>
      <c r="E49" s="69">
        <f>D49/C49-1</f>
        <v>-0.33217147501459143</v>
      </c>
      <c r="F49" s="68">
        <f>[1]PA19!H1694</f>
        <v>1857162.82</v>
      </c>
      <c r="G49" s="60">
        <f>[1]PA20!H1664</f>
        <v>1254907</v>
      </c>
      <c r="H49" s="69">
        <f>G49/F49-1</f>
        <v>-0.32428810953689025</v>
      </c>
    </row>
  </sheetData>
  <mergeCells count="16">
    <mergeCell ref="A46:A47"/>
    <mergeCell ref="B46:B47"/>
    <mergeCell ref="C46:E46"/>
    <mergeCell ref="F46:H46"/>
    <mergeCell ref="A19:B19"/>
    <mergeCell ref="A21:A22"/>
    <mergeCell ref="B21:B22"/>
    <mergeCell ref="C21:E21"/>
    <mergeCell ref="F21:H21"/>
    <mergeCell ref="A44:B44"/>
    <mergeCell ref="A1:A6"/>
    <mergeCell ref="B1:H6"/>
    <mergeCell ref="A7:A8"/>
    <mergeCell ref="B7:B8"/>
    <mergeCell ref="C7:E7"/>
    <mergeCell ref="F7:H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08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Vaio</dc:creator>
  <cp:lastModifiedBy>Vaio</cp:lastModifiedBy>
  <dcterms:created xsi:type="dcterms:W3CDTF">2020-09-29T23:19:09Z</dcterms:created>
  <dcterms:modified xsi:type="dcterms:W3CDTF">2020-09-29T23:19:50Z</dcterms:modified>
</cp:coreProperties>
</file>