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08 VS 08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G49" i="1" l="1"/>
  <c r="H49" i="1" s="1"/>
  <c r="F49" i="1"/>
  <c r="D49" i="1"/>
  <c r="E49" i="1" s="1"/>
  <c r="C49" i="1"/>
  <c r="G48" i="1"/>
  <c r="F48" i="1"/>
  <c r="H48" i="1" s="1"/>
  <c r="D48" i="1"/>
  <c r="E48" i="1" s="1"/>
  <c r="C48" i="1"/>
  <c r="G42" i="1"/>
  <c r="F42" i="1"/>
  <c r="H42" i="1" s="1"/>
  <c r="D42" i="1"/>
  <c r="E42" i="1" s="1"/>
  <c r="C42" i="1"/>
  <c r="G41" i="1"/>
  <c r="H41" i="1" s="1"/>
  <c r="F41" i="1"/>
  <c r="D41" i="1"/>
  <c r="E41" i="1" s="1"/>
  <c r="C41" i="1"/>
  <c r="H40" i="1"/>
  <c r="G40" i="1"/>
  <c r="F40" i="1"/>
  <c r="D40" i="1"/>
  <c r="E40" i="1" s="1"/>
  <c r="C40" i="1"/>
  <c r="G39" i="1"/>
  <c r="H39" i="1" s="1"/>
  <c r="F39" i="1"/>
  <c r="D39" i="1"/>
  <c r="E39" i="1" s="1"/>
  <c r="C39" i="1"/>
  <c r="H38" i="1"/>
  <c r="G38" i="1"/>
  <c r="F38" i="1"/>
  <c r="D38" i="1"/>
  <c r="E38" i="1" s="1"/>
  <c r="C38" i="1"/>
  <c r="G37" i="1"/>
  <c r="H37" i="1" s="1"/>
  <c r="F37" i="1"/>
  <c r="D37" i="1"/>
  <c r="E37" i="1" s="1"/>
  <c r="C37" i="1"/>
  <c r="H36" i="1"/>
  <c r="G36" i="1"/>
  <c r="F36" i="1"/>
  <c r="D36" i="1"/>
  <c r="E36" i="1" s="1"/>
  <c r="C36" i="1"/>
  <c r="G35" i="1"/>
  <c r="H35" i="1" s="1"/>
  <c r="F35" i="1"/>
  <c r="D35" i="1"/>
  <c r="E35" i="1" s="1"/>
  <c r="C35" i="1"/>
  <c r="G34" i="1"/>
  <c r="F34" i="1"/>
  <c r="H34" i="1" s="1"/>
  <c r="D34" i="1"/>
  <c r="E34" i="1" s="1"/>
  <c r="C34" i="1"/>
  <c r="G33" i="1"/>
  <c r="F33" i="1"/>
  <c r="H33" i="1" s="1"/>
  <c r="D33" i="1"/>
  <c r="E33" i="1" s="1"/>
  <c r="C33" i="1"/>
  <c r="G32" i="1"/>
  <c r="F32" i="1"/>
  <c r="H32" i="1" s="1"/>
  <c r="D32" i="1"/>
  <c r="E32" i="1" s="1"/>
  <c r="C32" i="1"/>
  <c r="G31" i="1"/>
  <c r="F31" i="1"/>
  <c r="H31" i="1" s="1"/>
  <c r="D31" i="1"/>
  <c r="E31" i="1" s="1"/>
  <c r="C31" i="1"/>
  <c r="G30" i="1"/>
  <c r="F30" i="1"/>
  <c r="H30" i="1" s="1"/>
  <c r="D30" i="1"/>
  <c r="E30" i="1" s="1"/>
  <c r="C30" i="1"/>
  <c r="G29" i="1"/>
  <c r="F29" i="1"/>
  <c r="H29" i="1" s="1"/>
  <c r="D29" i="1"/>
  <c r="E29" i="1" s="1"/>
  <c r="C29" i="1"/>
  <c r="G28" i="1"/>
  <c r="H28" i="1" s="1"/>
  <c r="F28" i="1"/>
  <c r="D28" i="1"/>
  <c r="E28" i="1" s="1"/>
  <c r="C28" i="1"/>
  <c r="G27" i="1"/>
  <c r="F27" i="1"/>
  <c r="H27" i="1" s="1"/>
  <c r="D27" i="1"/>
  <c r="E27" i="1" s="1"/>
  <c r="C27" i="1"/>
  <c r="G26" i="1"/>
  <c r="H26" i="1" s="1"/>
  <c r="F26" i="1"/>
  <c r="D26" i="1"/>
  <c r="E26" i="1" s="1"/>
  <c r="C26" i="1"/>
  <c r="G25" i="1"/>
  <c r="F25" i="1"/>
  <c r="H25" i="1" s="1"/>
  <c r="D25" i="1"/>
  <c r="C25" i="1"/>
  <c r="E25" i="1" s="1"/>
  <c r="G24" i="1"/>
  <c r="H24" i="1" s="1"/>
  <c r="F24" i="1"/>
  <c r="D24" i="1"/>
  <c r="E24" i="1" s="1"/>
  <c r="C24" i="1"/>
  <c r="G23" i="1"/>
  <c r="H23" i="1" s="1"/>
  <c r="F23" i="1"/>
  <c r="F44" i="1" s="1"/>
  <c r="D23" i="1"/>
  <c r="D44" i="1" s="1"/>
  <c r="C23" i="1"/>
  <c r="C44" i="1" s="1"/>
  <c r="G17" i="1"/>
  <c r="H17" i="1" s="1"/>
  <c r="F17" i="1"/>
  <c r="D17" i="1"/>
  <c r="C17" i="1"/>
  <c r="E17" i="1" s="1"/>
  <c r="G16" i="1"/>
  <c r="H16" i="1" s="1"/>
  <c r="F16" i="1"/>
  <c r="D16" i="1"/>
  <c r="E16" i="1" s="1"/>
  <c r="C16" i="1"/>
  <c r="G15" i="1"/>
  <c r="H15" i="1" s="1"/>
  <c r="F15" i="1"/>
  <c r="D15" i="1"/>
  <c r="C15" i="1"/>
  <c r="E15" i="1" s="1"/>
  <c r="G14" i="1"/>
  <c r="H14" i="1" s="1"/>
  <c r="F14" i="1"/>
  <c r="D14" i="1"/>
  <c r="E14" i="1" s="1"/>
  <c r="C14" i="1"/>
  <c r="G13" i="1"/>
  <c r="H13" i="1" s="1"/>
  <c r="F13" i="1"/>
  <c r="E13" i="1"/>
  <c r="D13" i="1"/>
  <c r="C13" i="1"/>
  <c r="G12" i="1"/>
  <c r="H12" i="1" s="1"/>
  <c r="F12" i="1"/>
  <c r="D12" i="1"/>
  <c r="E12" i="1" s="1"/>
  <c r="C12" i="1"/>
  <c r="G11" i="1"/>
  <c r="H11" i="1" s="1"/>
  <c r="F11" i="1"/>
  <c r="E11" i="1"/>
  <c r="D11" i="1"/>
  <c r="C11" i="1"/>
  <c r="G10" i="1"/>
  <c r="H10" i="1" s="1"/>
  <c r="F10" i="1"/>
  <c r="D10" i="1"/>
  <c r="E10" i="1" s="1"/>
  <c r="C10" i="1"/>
  <c r="G9" i="1"/>
  <c r="H9" i="1" s="1"/>
  <c r="F9" i="1"/>
  <c r="F19" i="1" s="1"/>
  <c r="E9" i="1"/>
  <c r="D9" i="1"/>
  <c r="D19" i="1" s="1"/>
  <c r="C9" i="1"/>
  <c r="C19" i="1" s="1"/>
  <c r="E44" i="1" l="1"/>
  <c r="E19" i="1"/>
  <c r="G19" i="1"/>
  <c r="H19" i="1" s="1"/>
  <c r="E23" i="1"/>
  <c r="G44" i="1"/>
  <c r="H44" i="1" s="1"/>
</calcChain>
</file>

<file path=xl/sharedStrings.xml><?xml version="1.0" encoding="utf-8"?>
<sst xmlns="http://schemas.openxmlformats.org/spreadsheetml/2006/main" count="83" uniqueCount="70">
  <si>
    <t>Importaciones del sector madera y muebles -AGOSTO  2019 VS AGOSTO 2020
Este cuadro es un adelanto del informe anual de comercio exterior que está en proceso de edición</t>
  </si>
  <si>
    <t>Posición</t>
  </si>
  <si>
    <t>Descripcion</t>
  </si>
  <si>
    <t>Kg</t>
  </si>
  <si>
    <t>USD (CIF)</t>
  </si>
  <si>
    <t>Var %</t>
  </si>
  <si>
    <t>4407</t>
  </si>
  <si>
    <t>Madera aserrada o desbastada</t>
  </si>
  <si>
    <t>4408</t>
  </si>
  <si>
    <t>Hojas para chapado</t>
  </si>
  <si>
    <t>4409</t>
  </si>
  <si>
    <t>Madera perfilada</t>
  </si>
  <si>
    <t>4410</t>
  </si>
  <si>
    <t>Tableros de partículas</t>
  </si>
  <si>
    <t>4411</t>
  </si>
  <si>
    <t>Tableros de fibra de madera</t>
  </si>
  <si>
    <t>4412</t>
  </si>
  <si>
    <t>Madera contrachapada, chapada y estratificada</t>
  </si>
  <si>
    <t>4415</t>
  </si>
  <si>
    <t>Cajones, envases y pallets</t>
  </si>
  <si>
    <t>4418</t>
  </si>
  <si>
    <t>Obras y piezas de carpintería para construcciones</t>
  </si>
  <si>
    <t>4421</t>
  </si>
  <si>
    <t>Manufacturas de madera</t>
  </si>
  <si>
    <t>Total Madera</t>
  </si>
  <si>
    <t>940130</t>
  </si>
  <si>
    <t>Asientos giratorios de altura ajustable</t>
  </si>
  <si>
    <t>940140</t>
  </si>
  <si>
    <t>Asientos transformables en cama</t>
  </si>
  <si>
    <t>940152 Y 940153</t>
  </si>
  <si>
    <t>Asientos de bambú o ratan</t>
  </si>
  <si>
    <t>940159</t>
  </si>
  <si>
    <t>Otros asientos con sus partes</t>
  </si>
  <si>
    <t>940161</t>
  </si>
  <si>
    <t>Asientos con armazon de madera, rellenos</t>
  </si>
  <si>
    <t>940169</t>
  </si>
  <si>
    <t>Asientos con armazon de madera, los demas</t>
  </si>
  <si>
    <t>940171</t>
  </si>
  <si>
    <t>Asientos con armazon de metal, rellenos</t>
  </si>
  <si>
    <t>940179</t>
  </si>
  <si>
    <t>Asientos con armazon de metal, los demas</t>
  </si>
  <si>
    <t>940180</t>
  </si>
  <si>
    <t>Los demas asientos</t>
  </si>
  <si>
    <t>940310</t>
  </si>
  <si>
    <t>Muebles de metal para oficinas</t>
  </si>
  <si>
    <t>940320</t>
  </si>
  <si>
    <t>Muebles de metal, los demas</t>
  </si>
  <si>
    <t>940330</t>
  </si>
  <si>
    <t>Muebles de madera para oficinas</t>
  </si>
  <si>
    <t>940340</t>
  </si>
  <si>
    <t>Muebles de madera para cocinas</t>
  </si>
  <si>
    <t>940350</t>
  </si>
  <si>
    <t>Muebles de madera para dormitorios</t>
  </si>
  <si>
    <t>940360</t>
  </si>
  <si>
    <t>Los demas muebles de madera</t>
  </si>
  <si>
    <t>940370</t>
  </si>
  <si>
    <t>Muebles de plástico</t>
  </si>
  <si>
    <t>940410</t>
  </si>
  <si>
    <t>Somieres</t>
  </si>
  <si>
    <t>940421</t>
  </si>
  <si>
    <t>Colchones de caucho o plastico celulares</t>
  </si>
  <si>
    <t>940429</t>
  </si>
  <si>
    <t>Colchones de otras materias</t>
  </si>
  <si>
    <t>940490</t>
  </si>
  <si>
    <t xml:space="preserve">Artículos de cama y similares </t>
  </si>
  <si>
    <t>Total Asientos, Muebles y Colchones</t>
  </si>
  <si>
    <t>940190</t>
  </si>
  <si>
    <t>Partes de asientos</t>
  </si>
  <si>
    <t>940390</t>
  </si>
  <si>
    <t>Partes de 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</si>
</sst>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17" fontId="2" fillId="2" borderId="16" xfId="0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/>
    <xf numFmtId="3" fontId="4" fillId="0" borderId="0" xfId="0" applyNumberFormat="1" applyFont="1" applyBorder="1" applyAlignment="1">
      <alignment horizontal="center"/>
    </xf>
    <xf numFmtId="164" fontId="0" fillId="0" borderId="4" xfId="1" applyNumberFormat="1" applyFont="1" applyBorder="1"/>
    <xf numFmtId="3" fontId="2" fillId="0" borderId="0" xfId="0" applyNumberFormat="1" applyFont="1" applyAlignment="1">
      <alignment horizontal="center"/>
    </xf>
    <xf numFmtId="3" fontId="2" fillId="3" borderId="18" xfId="0" applyNumberFormat="1" applyFon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7" xfId="0" applyFill="1" applyBorder="1"/>
    <xf numFmtId="3" fontId="4" fillId="4" borderId="0" xfId="0" applyNumberFormat="1" applyFont="1" applyFill="1" applyAlignment="1">
      <alignment horizontal="center"/>
    </xf>
    <xf numFmtId="3" fontId="4" fillId="4" borderId="0" xfId="0" applyNumberFormat="1" applyFont="1" applyFill="1" applyBorder="1" applyAlignment="1">
      <alignment horizontal="center"/>
    </xf>
    <xf numFmtId="164" fontId="1" fillId="4" borderId="7" xfId="1" applyNumberFormat="1" applyFont="1" applyFill="1" applyBorder="1"/>
    <xf numFmtId="3" fontId="2" fillId="4" borderId="0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3" fontId="4" fillId="0" borderId="0" xfId="0" applyNumberFormat="1" applyFont="1" applyAlignment="1">
      <alignment horizontal="center"/>
    </xf>
    <xf numFmtId="164" fontId="1" fillId="0" borderId="7" xfId="1" applyNumberFormat="1" applyFont="1" applyBorder="1"/>
    <xf numFmtId="0" fontId="0" fillId="0" borderId="9" xfId="0" applyBorder="1" applyAlignment="1">
      <alignment horizontal="center"/>
    </xf>
    <xf numFmtId="0" fontId="0" fillId="0" borderId="11" xfId="0" applyBorder="1"/>
    <xf numFmtId="3" fontId="4" fillId="0" borderId="9" xfId="0" applyNumberFormat="1" applyFont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164" fontId="1" fillId="0" borderId="11" xfId="1" applyNumberFormat="1" applyFont="1" applyBorder="1"/>
    <xf numFmtId="0" fontId="0" fillId="0" borderId="0" xfId="0" applyAlignment="1">
      <alignment horizontal="left"/>
    </xf>
    <xf numFmtId="0" fontId="0" fillId="0" borderId="0" xfId="0" applyNumberFormat="1"/>
    <xf numFmtId="164" fontId="0" fillId="0" borderId="0" xfId="0" applyNumberFormat="1"/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3" fontId="5" fillId="0" borderId="19" xfId="0" applyNumberFormat="1" applyFont="1" applyBorder="1" applyAlignment="1">
      <alignment horizontal="center"/>
    </xf>
    <xf numFmtId="3" fontId="5" fillId="0" borderId="21" xfId="0" applyNumberFormat="1" applyFont="1" applyBorder="1" applyAlignment="1">
      <alignment horizontal="center"/>
    </xf>
    <xf numFmtId="164" fontId="5" fillId="0" borderId="20" xfId="1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3" fontId="4" fillId="4" borderId="6" xfId="0" applyNumberFormat="1" applyFont="1" applyFill="1" applyBorder="1" applyAlignment="1">
      <alignment horizontal="center"/>
    </xf>
    <xf numFmtId="164" fontId="0" fillId="4" borderId="7" xfId="1" applyNumberFormat="1" applyFont="1" applyFill="1" applyBorder="1"/>
    <xf numFmtId="3" fontId="4" fillId="0" borderId="6" xfId="0" applyNumberFormat="1" applyFont="1" applyBorder="1" applyAlignment="1">
      <alignment horizontal="center"/>
    </xf>
    <xf numFmtId="164" fontId="0" fillId="0" borderId="7" xfId="1" applyNumberFormat="1" applyFont="1" applyBorder="1"/>
    <xf numFmtId="0" fontId="0" fillId="5" borderId="7" xfId="0" applyFill="1" applyBorder="1"/>
    <xf numFmtId="3" fontId="4" fillId="5" borderId="0" xfId="0" applyNumberFormat="1" applyFont="1" applyFill="1" applyAlignment="1">
      <alignment horizontal="center"/>
    </xf>
    <xf numFmtId="164" fontId="0" fillId="5" borderId="7" xfId="1" applyNumberFormat="1" applyFont="1" applyFill="1" applyBorder="1"/>
    <xf numFmtId="0" fontId="0" fillId="4" borderId="9" xfId="0" applyFill="1" applyBorder="1" applyAlignment="1">
      <alignment horizontal="center"/>
    </xf>
    <xf numFmtId="0" fontId="0" fillId="4" borderId="11" xfId="0" applyFill="1" applyBorder="1"/>
    <xf numFmtId="3" fontId="4" fillId="4" borderId="10" xfId="0" applyNumberFormat="1" applyFont="1" applyFill="1" applyBorder="1" applyAlignment="1">
      <alignment horizontal="center"/>
    </xf>
    <xf numFmtId="164" fontId="0" fillId="4" borderId="11" xfId="1" applyNumberFormat="1" applyFont="1" applyFill="1" applyBorder="1"/>
    <xf numFmtId="9" fontId="5" fillId="0" borderId="20" xfId="1" applyNumberFormat="1" applyFont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4" xfId="0" applyFill="1" applyBorder="1"/>
    <xf numFmtId="3" fontId="4" fillId="4" borderId="2" xfId="0" applyNumberFormat="1" applyFont="1" applyFill="1" applyBorder="1" applyAlignment="1">
      <alignment horizontal="center"/>
    </xf>
    <xf numFmtId="3" fontId="4" fillId="4" borderId="3" xfId="0" applyNumberFormat="1" applyFont="1" applyFill="1" applyBorder="1" applyAlignment="1">
      <alignment horizontal="center"/>
    </xf>
    <xf numFmtId="164" fontId="0" fillId="4" borderId="4" xfId="1" applyNumberFormat="1" applyFont="1" applyFill="1" applyBorder="1" applyAlignment="1">
      <alignment horizontal="center"/>
    </xf>
    <xf numFmtId="3" fontId="4" fillId="4" borderId="9" xfId="0" applyNumberFormat="1" applyFont="1" applyFill="1" applyBorder="1" applyAlignment="1">
      <alignment horizontal="center"/>
    </xf>
    <xf numFmtId="164" fontId="0" fillId="4" borderId="11" xfId="1" applyNumberFormat="1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133350</xdr:rowOff>
    </xdr:from>
    <xdr:to>
      <xdr:col>0</xdr:col>
      <xdr:colOff>1177222</xdr:colOff>
      <xdr:row>5</xdr:row>
      <xdr:rowOff>142875</xdr:rowOff>
    </xdr:to>
    <xdr:pic>
      <xdr:nvPicPr>
        <xdr:cNvPr id="2" name="1 Imagen" descr="FAIMA LOG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849" t="12971" r="10277" b="16623"/>
        <a:stretch>
          <a:fillRect/>
        </a:stretch>
      </xdr:blipFill>
      <xdr:spPr bwMode="auto">
        <a:xfrm>
          <a:off x="57150" y="133350"/>
          <a:ext cx="1120072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io/Desktop/FAIMA/COMEX%20FAIMA/BASE%20COMEX%20IMPO%202019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"/>
      <sheetName val="PA17"/>
      <sheetName val="PA18"/>
      <sheetName val="PA19"/>
      <sheetName val="PA20"/>
      <sheetName val="12 2019"/>
      <sheetName val="01"/>
      <sheetName val="02"/>
      <sheetName val="03"/>
      <sheetName val="04"/>
      <sheetName val="04 VS 04"/>
      <sheetName val="05"/>
      <sheetName val="05 VS 05"/>
      <sheetName val="06"/>
      <sheetName val="06 VS 06"/>
      <sheetName val="07"/>
      <sheetName val="07 VS 07"/>
      <sheetName val="08"/>
      <sheetName val="08 VS 08"/>
      <sheetName val="09"/>
      <sheetName val="10"/>
      <sheetName val="11"/>
      <sheetName val="12"/>
      <sheetName val="base 2020"/>
      <sheetName val="BASE 2019"/>
      <sheetName val="Hoja2"/>
    </sheetNames>
    <sheetDataSet>
      <sheetData sheetId="0"/>
      <sheetData sheetId="1"/>
      <sheetData sheetId="2"/>
      <sheetData sheetId="3">
        <row r="170">
          <cell r="G170">
            <v>274069.2</v>
          </cell>
          <cell r="H170">
            <v>216038.24</v>
          </cell>
        </row>
        <row r="293">
          <cell r="G293">
            <v>38309</v>
          </cell>
          <cell r="H293">
            <v>219435</v>
          </cell>
        </row>
        <row r="342">
          <cell r="G342">
            <v>13128.4</v>
          </cell>
          <cell r="H342">
            <v>22626.48</v>
          </cell>
        </row>
        <row r="473">
          <cell r="G473">
            <v>1599708.8800000001</v>
          </cell>
          <cell r="H473">
            <v>721139.59</v>
          </cell>
        </row>
        <row r="660">
          <cell r="G660">
            <v>1478083.26</v>
          </cell>
          <cell r="H660">
            <v>843845.17999999993</v>
          </cell>
        </row>
        <row r="796">
          <cell r="G796">
            <v>345752.92000000004</v>
          </cell>
          <cell r="H796">
            <v>369318.84</v>
          </cell>
        </row>
        <row r="870">
          <cell r="G870">
            <v>307239</v>
          </cell>
          <cell r="H870">
            <v>310446</v>
          </cell>
        </row>
        <row r="971">
          <cell r="G971">
            <v>60941.95</v>
          </cell>
          <cell r="H971">
            <v>81791.48</v>
          </cell>
        </row>
        <row r="1067">
          <cell r="G1067">
            <v>62453</v>
          </cell>
          <cell r="H1067">
            <v>166290</v>
          </cell>
        </row>
        <row r="1125">
          <cell r="G1125">
            <v>373863</v>
          </cell>
          <cell r="H1125">
            <v>1105394</v>
          </cell>
        </row>
        <row r="1174">
          <cell r="G1174">
            <v>65351.839999999997</v>
          </cell>
          <cell r="H1174">
            <v>202205.04</v>
          </cell>
        </row>
        <row r="1238">
          <cell r="G1238">
            <v>3050</v>
          </cell>
          <cell r="H1238">
            <v>15997</v>
          </cell>
        </row>
        <row r="1239">
          <cell r="G1239">
            <v>7458</v>
          </cell>
          <cell r="H1239">
            <v>43534</v>
          </cell>
        </row>
        <row r="1240">
          <cell r="G1240">
            <v>2650</v>
          </cell>
        </row>
        <row r="1297">
          <cell r="G1297">
            <v>144940</v>
          </cell>
          <cell r="H1297">
            <v>801143</v>
          </cell>
        </row>
        <row r="1298">
          <cell r="G1298">
            <v>44339</v>
          </cell>
          <cell r="H1298">
            <v>227860</v>
          </cell>
        </row>
        <row r="1353">
          <cell r="G1353">
            <v>144940</v>
          </cell>
          <cell r="H1353">
            <v>801143</v>
          </cell>
        </row>
        <row r="1354">
          <cell r="G1354">
            <v>44339</v>
          </cell>
          <cell r="H1354">
            <v>227860</v>
          </cell>
        </row>
        <row r="1399">
          <cell r="G1399">
            <v>277660</v>
          </cell>
          <cell r="H1399">
            <v>1386318</v>
          </cell>
        </row>
        <row r="1450">
          <cell r="G1450">
            <v>1125812</v>
          </cell>
          <cell r="H1450">
            <v>9676456</v>
          </cell>
        </row>
        <row r="1582">
          <cell r="G1582">
            <v>3378</v>
          </cell>
          <cell r="H1582">
            <v>28262</v>
          </cell>
        </row>
        <row r="1583">
          <cell r="G1583">
            <v>1110781</v>
          </cell>
          <cell r="H1583">
            <v>3523795</v>
          </cell>
        </row>
        <row r="1584">
          <cell r="G1584">
            <v>37261</v>
          </cell>
          <cell r="H1584">
            <v>40526</v>
          </cell>
        </row>
        <row r="1585">
          <cell r="G1585">
            <v>81906</v>
          </cell>
          <cell r="H1585">
            <v>93697</v>
          </cell>
        </row>
        <row r="1586">
          <cell r="G1586">
            <v>216265</v>
          </cell>
          <cell r="H1586">
            <v>214531</v>
          </cell>
        </row>
        <row r="1587">
          <cell r="G1587">
            <v>199785</v>
          </cell>
          <cell r="H1587">
            <v>620977</v>
          </cell>
        </row>
        <row r="1588">
          <cell r="G1588">
            <v>72532</v>
          </cell>
          <cell r="H1588">
            <v>367464</v>
          </cell>
        </row>
        <row r="1691">
          <cell r="G1691">
            <v>29771</v>
          </cell>
          <cell r="H1691">
            <v>180561</v>
          </cell>
        </row>
        <row r="1782">
          <cell r="G1782">
            <v>51802</v>
          </cell>
          <cell r="H1782">
            <v>106545</v>
          </cell>
        </row>
        <row r="1783">
          <cell r="G1783">
            <v>7641</v>
          </cell>
          <cell r="H1783">
            <v>80844</v>
          </cell>
        </row>
        <row r="1784">
          <cell r="G1784">
            <v>83213</v>
          </cell>
          <cell r="H1784">
            <v>298604</v>
          </cell>
        </row>
        <row r="1785">
          <cell r="G1785">
            <v>367349</v>
          </cell>
          <cell r="H1785">
            <v>1610808</v>
          </cell>
        </row>
      </sheetData>
      <sheetData sheetId="4">
        <row r="170">
          <cell r="G170">
            <v>481895</v>
          </cell>
          <cell r="H170">
            <v>417988.33999999997</v>
          </cell>
        </row>
        <row r="293">
          <cell r="G293">
            <v>70637</v>
          </cell>
          <cell r="H293">
            <v>25303</v>
          </cell>
        </row>
        <row r="342">
          <cell r="G342">
            <v>1</v>
          </cell>
          <cell r="H342">
            <v>1212</v>
          </cell>
        </row>
        <row r="471">
          <cell r="G471">
            <v>3368103.64</v>
          </cell>
          <cell r="H471">
            <v>1206102.06</v>
          </cell>
        </row>
        <row r="654">
          <cell r="G654">
            <v>2287828.8800000004</v>
          </cell>
          <cell r="H654">
            <v>1017401.4799999999</v>
          </cell>
        </row>
        <row r="790">
          <cell r="G790">
            <v>495904</v>
          </cell>
          <cell r="H790">
            <v>434198.48</v>
          </cell>
        </row>
        <row r="864">
          <cell r="G864">
            <v>226504</v>
          </cell>
          <cell r="H864">
            <v>183872</v>
          </cell>
        </row>
        <row r="959">
          <cell r="G959">
            <v>95797.34</v>
          </cell>
          <cell r="H959">
            <v>200216.18</v>
          </cell>
        </row>
        <row r="1045">
          <cell r="G1045">
            <v>390926</v>
          </cell>
          <cell r="H1045">
            <v>688200.01</v>
          </cell>
        </row>
        <row r="1101">
          <cell r="G1101">
            <v>327887.48</v>
          </cell>
          <cell r="H1101">
            <v>1091347.5</v>
          </cell>
        </row>
        <row r="1150">
          <cell r="G1150">
            <v>14421.5</v>
          </cell>
          <cell r="H1150">
            <v>33303.86</v>
          </cell>
        </row>
        <row r="1215">
          <cell r="G1215">
            <v>3668</v>
          </cell>
          <cell r="H1215">
            <v>25710</v>
          </cell>
        </row>
        <row r="1216">
          <cell r="G1216">
            <v>3100</v>
          </cell>
          <cell r="H1216">
            <v>19901.05</v>
          </cell>
        </row>
        <row r="1280">
          <cell r="G1280">
            <v>156016</v>
          </cell>
          <cell r="H1280">
            <v>636618</v>
          </cell>
        </row>
        <row r="1281">
          <cell r="G1281">
            <v>21702</v>
          </cell>
          <cell r="H1281">
            <v>68552</v>
          </cell>
        </row>
        <row r="1341">
          <cell r="G1341">
            <v>144631</v>
          </cell>
          <cell r="H1341">
            <v>573774</v>
          </cell>
        </row>
        <row r="1342">
          <cell r="G1342">
            <v>686078</v>
          </cell>
          <cell r="H1342">
            <v>1920160</v>
          </cell>
        </row>
        <row r="1388">
          <cell r="G1388">
            <v>227955</v>
          </cell>
          <cell r="H1388">
            <v>881669</v>
          </cell>
        </row>
        <row r="1431">
          <cell r="G1431">
            <v>413749</v>
          </cell>
          <cell r="H1431">
            <v>4178798</v>
          </cell>
        </row>
        <row r="1558">
          <cell r="G1558">
            <v>10096</v>
          </cell>
          <cell r="H1558">
            <v>121764</v>
          </cell>
        </row>
        <row r="1559">
          <cell r="G1559">
            <v>624055</v>
          </cell>
          <cell r="H1559">
            <v>2050163</v>
          </cell>
        </row>
        <row r="1560">
          <cell r="G1560">
            <v>3962</v>
          </cell>
          <cell r="H1560">
            <v>32239</v>
          </cell>
        </row>
        <row r="1561">
          <cell r="G1561">
            <v>926</v>
          </cell>
          <cell r="H1561">
            <v>3668</v>
          </cell>
        </row>
        <row r="1562">
          <cell r="G1562">
            <v>75205</v>
          </cell>
          <cell r="H1562">
            <v>114950</v>
          </cell>
        </row>
        <row r="1563">
          <cell r="G1563">
            <v>75856</v>
          </cell>
          <cell r="H1563">
            <v>261941</v>
          </cell>
        </row>
        <row r="1564">
          <cell r="G1564">
            <v>61178</v>
          </cell>
          <cell r="H1564">
            <v>281015</v>
          </cell>
        </row>
        <row r="1661">
          <cell r="G1661">
            <v>41281</v>
          </cell>
          <cell r="H1661">
            <v>193663</v>
          </cell>
        </row>
        <row r="1746">
          <cell r="G1746">
            <v>88098</v>
          </cell>
          <cell r="H1746">
            <v>183449</v>
          </cell>
        </row>
        <row r="1747">
          <cell r="G1747">
            <v>1969</v>
          </cell>
          <cell r="H1747">
            <v>14573</v>
          </cell>
        </row>
        <row r="1748">
          <cell r="G1748">
            <v>214582</v>
          </cell>
          <cell r="H1748">
            <v>609303</v>
          </cell>
        </row>
        <row r="1749">
          <cell r="G1749">
            <v>209929</v>
          </cell>
          <cell r="H1749">
            <v>1036426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49"/>
  <sheetViews>
    <sheetView tabSelected="1" zoomScaleNormal="100" zoomScaleSheetLayoutView="100" workbookViewId="0">
      <selection activeCell="F49" sqref="F49"/>
    </sheetView>
  </sheetViews>
  <sheetFormatPr baseColWidth="10" defaultRowHeight="15" x14ac:dyDescent="0.25"/>
  <cols>
    <col min="1" max="1" width="18" customWidth="1"/>
    <col min="2" max="2" width="45.28515625" customWidth="1"/>
    <col min="3" max="3" width="24.42578125" customWidth="1"/>
    <col min="4" max="4" width="21.85546875" customWidth="1"/>
    <col min="5" max="5" width="10" customWidth="1"/>
    <col min="6" max="6" width="22.5703125" customWidth="1"/>
    <col min="7" max="7" width="21.140625" customWidth="1"/>
    <col min="8" max="8" width="9" bestFit="1" customWidth="1"/>
  </cols>
  <sheetData>
    <row r="1" spans="1:8" x14ac:dyDescent="0.25">
      <c r="A1" s="1"/>
      <c r="B1" s="2" t="s">
        <v>0</v>
      </c>
      <c r="C1" s="3"/>
      <c r="D1" s="3"/>
      <c r="E1" s="3"/>
      <c r="F1" s="3"/>
      <c r="G1" s="3"/>
      <c r="H1" s="4"/>
    </row>
    <row r="2" spans="1:8" x14ac:dyDescent="0.25">
      <c r="A2" s="5"/>
      <c r="B2" s="6"/>
      <c r="C2" s="7"/>
      <c r="D2" s="7"/>
      <c r="E2" s="7"/>
      <c r="F2" s="7"/>
      <c r="G2" s="7"/>
      <c r="H2" s="8"/>
    </row>
    <row r="3" spans="1:8" x14ac:dyDescent="0.25">
      <c r="A3" s="5"/>
      <c r="B3" s="6"/>
      <c r="C3" s="7"/>
      <c r="D3" s="7"/>
      <c r="E3" s="7"/>
      <c r="F3" s="7"/>
      <c r="G3" s="7"/>
      <c r="H3" s="8"/>
    </row>
    <row r="4" spans="1:8" x14ac:dyDescent="0.25">
      <c r="A4" s="5"/>
      <c r="B4" s="6"/>
      <c r="C4" s="7"/>
      <c r="D4" s="7"/>
      <c r="E4" s="7"/>
      <c r="F4" s="7"/>
      <c r="G4" s="7"/>
      <c r="H4" s="8"/>
    </row>
    <row r="5" spans="1:8" x14ac:dyDescent="0.25">
      <c r="A5" s="5"/>
      <c r="B5" s="6"/>
      <c r="C5" s="7"/>
      <c r="D5" s="7"/>
      <c r="E5" s="7"/>
      <c r="F5" s="7"/>
      <c r="G5" s="7"/>
      <c r="H5" s="8"/>
    </row>
    <row r="6" spans="1:8" ht="15.75" thickBot="1" x14ac:dyDescent="0.3">
      <c r="A6" s="9"/>
      <c r="B6" s="10"/>
      <c r="C6" s="11"/>
      <c r="D6" s="11"/>
      <c r="E6" s="11"/>
      <c r="F6" s="11"/>
      <c r="G6" s="11"/>
      <c r="H6" s="12"/>
    </row>
    <row r="7" spans="1:8" x14ac:dyDescent="0.25">
      <c r="A7" s="13" t="s">
        <v>1</v>
      </c>
      <c r="B7" s="14" t="s">
        <v>2</v>
      </c>
      <c r="C7" s="14" t="s">
        <v>3</v>
      </c>
      <c r="D7" s="14"/>
      <c r="E7" s="14"/>
      <c r="F7" s="14" t="s">
        <v>4</v>
      </c>
      <c r="G7" s="14"/>
      <c r="H7" s="15"/>
    </row>
    <row r="8" spans="1:8" ht="15.75" thickBot="1" x14ac:dyDescent="0.3">
      <c r="A8" s="16"/>
      <c r="B8" s="17"/>
      <c r="C8" s="18">
        <v>43678</v>
      </c>
      <c r="D8" s="18">
        <v>44044</v>
      </c>
      <c r="E8" s="19" t="s">
        <v>5</v>
      </c>
      <c r="F8" s="18">
        <v>43678</v>
      </c>
      <c r="G8" s="18">
        <v>44044</v>
      </c>
      <c r="H8" s="20" t="s">
        <v>5</v>
      </c>
    </row>
    <row r="9" spans="1:8" x14ac:dyDescent="0.25">
      <c r="A9" s="21" t="s">
        <v>6</v>
      </c>
      <c r="B9" s="22" t="s">
        <v>7</v>
      </c>
      <c r="C9" s="23">
        <f>[1]PA19!G170</f>
        <v>274069.2</v>
      </c>
      <c r="D9" s="23">
        <f>[1]PA20!G170</f>
        <v>481895</v>
      </c>
      <c r="E9" s="24">
        <f>D9/C9-1</f>
        <v>0.75829680971083202</v>
      </c>
      <c r="F9" s="25">
        <f>[1]PA19!H170</f>
        <v>216038.24</v>
      </c>
      <c r="G9" s="26">
        <f>[1]PA20!H170</f>
        <v>417988.33999999997</v>
      </c>
      <c r="H9" s="24">
        <f>G9/F9-1</f>
        <v>0.93478867444948621</v>
      </c>
    </row>
    <row r="10" spans="1:8" x14ac:dyDescent="0.25">
      <c r="A10" s="27" t="s">
        <v>8</v>
      </c>
      <c r="B10" s="28" t="s">
        <v>9</v>
      </c>
      <c r="C10" s="29">
        <f>[1]PA19!G293</f>
        <v>38309</v>
      </c>
      <c r="D10" s="30">
        <f>[1]PA20!G293</f>
        <v>70637</v>
      </c>
      <c r="E10" s="31">
        <f t="shared" ref="E10:E17" si="0">D10/C10-1</f>
        <v>0.84387480748649146</v>
      </c>
      <c r="F10" s="29">
        <f>[1]PA19!H293</f>
        <v>219435</v>
      </c>
      <c r="G10" s="32">
        <f>[1]PA20!H293</f>
        <v>25303</v>
      </c>
      <c r="H10" s="31">
        <f t="shared" ref="H10:H17" si="1">G10/F10-1</f>
        <v>-0.8846902271743341</v>
      </c>
    </row>
    <row r="11" spans="1:8" x14ac:dyDescent="0.25">
      <c r="A11" s="33" t="s">
        <v>10</v>
      </c>
      <c r="B11" s="34" t="s">
        <v>11</v>
      </c>
      <c r="C11" s="35">
        <f>[1]PA19!G342</f>
        <v>13128.4</v>
      </c>
      <c r="D11" s="23">
        <f>[1]PA20!G342</f>
        <v>1</v>
      </c>
      <c r="E11" s="36">
        <f t="shared" si="0"/>
        <v>-0.99992382925565948</v>
      </c>
      <c r="F11" s="35">
        <f>[1]PA19!H342</f>
        <v>22626.48</v>
      </c>
      <c r="G11" s="23">
        <f>[1]PA20!H342</f>
        <v>1212</v>
      </c>
      <c r="H11" s="36">
        <f t="shared" si="1"/>
        <v>-0.9464344431833851</v>
      </c>
    </row>
    <row r="12" spans="1:8" x14ac:dyDescent="0.25">
      <c r="A12" s="27" t="s">
        <v>12</v>
      </c>
      <c r="B12" s="28" t="s">
        <v>13</v>
      </c>
      <c r="C12" s="29">
        <f>[1]PA19!G473</f>
        <v>1599708.8800000001</v>
      </c>
      <c r="D12" s="30">
        <f>[1]PA20!G471</f>
        <v>3368103.64</v>
      </c>
      <c r="E12" s="31">
        <f t="shared" si="0"/>
        <v>1.105447861238352</v>
      </c>
      <c r="F12" s="29">
        <f>[1]PA19!H473</f>
        <v>721139.59</v>
      </c>
      <c r="G12" s="30">
        <f>[1]PA20!H471</f>
        <v>1206102.06</v>
      </c>
      <c r="H12" s="31">
        <f t="shared" si="1"/>
        <v>0.67249458596497269</v>
      </c>
    </row>
    <row r="13" spans="1:8" x14ac:dyDescent="0.25">
      <c r="A13" s="33" t="s">
        <v>14</v>
      </c>
      <c r="B13" s="34" t="s">
        <v>15</v>
      </c>
      <c r="C13" s="35">
        <f>[1]PA19!G660</f>
        <v>1478083.26</v>
      </c>
      <c r="D13" s="23">
        <f>[1]PA20!G654</f>
        <v>2287828.8800000004</v>
      </c>
      <c r="E13" s="36">
        <f t="shared" si="0"/>
        <v>0.54783491695860231</v>
      </c>
      <c r="F13" s="35">
        <f>[1]PA19!H660</f>
        <v>843845.17999999993</v>
      </c>
      <c r="G13" s="23">
        <f>[1]PA20!H654</f>
        <v>1017401.4799999999</v>
      </c>
      <c r="H13" s="36">
        <f t="shared" si="1"/>
        <v>0.20567315440493483</v>
      </c>
    </row>
    <row r="14" spans="1:8" x14ac:dyDescent="0.25">
      <c r="A14" s="27" t="s">
        <v>16</v>
      </c>
      <c r="B14" s="28" t="s">
        <v>17</v>
      </c>
      <c r="C14" s="29">
        <f>[1]PA19!G796</f>
        <v>345752.92000000004</v>
      </c>
      <c r="D14" s="30">
        <f>[1]PA20!G790</f>
        <v>495904</v>
      </c>
      <c r="E14" s="31">
        <f t="shared" si="0"/>
        <v>0.43427277490527039</v>
      </c>
      <c r="F14" s="29">
        <f>[1]PA19!H796</f>
        <v>369318.84</v>
      </c>
      <c r="G14" s="30">
        <f>[1]PA20!H790</f>
        <v>434198.48</v>
      </c>
      <c r="H14" s="31">
        <f t="shared" si="1"/>
        <v>0.17567378907612707</v>
      </c>
    </row>
    <row r="15" spans="1:8" x14ac:dyDescent="0.25">
      <c r="A15" s="33" t="s">
        <v>18</v>
      </c>
      <c r="B15" s="34" t="s">
        <v>19</v>
      </c>
      <c r="C15" s="35">
        <f>[1]PA19!G870</f>
        <v>307239</v>
      </c>
      <c r="D15" s="35">
        <f>[1]PA20!G864</f>
        <v>226504</v>
      </c>
      <c r="E15" s="36">
        <f t="shared" si="0"/>
        <v>-0.26277588457194567</v>
      </c>
      <c r="F15" s="35">
        <f>[1]PA19!H870</f>
        <v>310446</v>
      </c>
      <c r="G15" s="35">
        <f>[1]PA20!H864</f>
        <v>183872</v>
      </c>
      <c r="H15" s="36">
        <f t="shared" si="1"/>
        <v>-0.4077166399309381</v>
      </c>
    </row>
    <row r="16" spans="1:8" x14ac:dyDescent="0.25">
      <c r="A16" s="27" t="s">
        <v>20</v>
      </c>
      <c r="B16" s="28" t="s">
        <v>21</v>
      </c>
      <c r="C16" s="29">
        <f>[1]PA19!G971</f>
        <v>60941.95</v>
      </c>
      <c r="D16" s="29">
        <f>[1]PA20!G959</f>
        <v>95797.34</v>
      </c>
      <c r="E16" s="31">
        <f t="shared" si="0"/>
        <v>0.57194412059345012</v>
      </c>
      <c r="F16" s="29">
        <f>[1]PA19!H971</f>
        <v>81791.48</v>
      </c>
      <c r="G16" s="29">
        <f>[1]PA20!H959</f>
        <v>200216.18</v>
      </c>
      <c r="H16" s="31">
        <f t="shared" si="1"/>
        <v>1.4478855254850505</v>
      </c>
    </row>
    <row r="17" spans="1:8" ht="15.75" thickBot="1" x14ac:dyDescent="0.3">
      <c r="A17" s="37" t="s">
        <v>22</v>
      </c>
      <c r="B17" s="38" t="s">
        <v>23</v>
      </c>
      <c r="C17" s="39">
        <f>[1]PA19!G1067</f>
        <v>62453</v>
      </c>
      <c r="D17" s="40">
        <f>[1]PA20!G1045</f>
        <v>390926</v>
      </c>
      <c r="E17" s="41">
        <f t="shared" si="0"/>
        <v>5.2595231614173859</v>
      </c>
      <c r="F17" s="39">
        <f>[1]PA19!H1067</f>
        <v>166290</v>
      </c>
      <c r="G17" s="40">
        <f>[1]PA20!H1045</f>
        <v>688200.01</v>
      </c>
      <c r="H17" s="41">
        <f t="shared" si="1"/>
        <v>3.1385531902098744</v>
      </c>
    </row>
    <row r="18" spans="1:8" ht="15.75" thickBot="1" x14ac:dyDescent="0.3">
      <c r="B18" s="42"/>
      <c r="C18" s="43"/>
      <c r="D18" s="43"/>
      <c r="E18" s="44"/>
      <c r="H18" s="44"/>
    </row>
    <row r="19" spans="1:8" ht="16.5" thickBot="1" x14ac:dyDescent="0.3">
      <c r="A19" s="45" t="s">
        <v>24</v>
      </c>
      <c r="B19" s="46"/>
      <c r="C19" s="47">
        <f>SUM(C9:C17)</f>
        <v>4179685.6100000003</v>
      </c>
      <c r="D19" s="48">
        <f>SUM(D9:D17)</f>
        <v>7417596.8600000003</v>
      </c>
      <c r="E19" s="49">
        <f>D19/C19-1</f>
        <v>0.7746781820750388</v>
      </c>
      <c r="F19" s="47">
        <f>SUM(F9:F17)</f>
        <v>2950930.81</v>
      </c>
      <c r="G19" s="48">
        <f>SUM(G9:G17)</f>
        <v>4174493.55</v>
      </c>
      <c r="H19" s="49">
        <f>G19/F19-1</f>
        <v>0.41463620083996466</v>
      </c>
    </row>
    <row r="20" spans="1:8" ht="15.75" thickBot="1" x14ac:dyDescent="0.3">
      <c r="B20" s="42"/>
      <c r="C20" s="43"/>
      <c r="D20" s="43"/>
    </row>
    <row r="21" spans="1:8" x14ac:dyDescent="0.25">
      <c r="A21" s="13" t="s">
        <v>1</v>
      </c>
      <c r="B21" s="14" t="s">
        <v>2</v>
      </c>
      <c r="C21" s="14" t="s">
        <v>3</v>
      </c>
      <c r="D21" s="14"/>
      <c r="E21" s="14"/>
      <c r="F21" s="14" t="s">
        <v>4</v>
      </c>
      <c r="G21" s="14"/>
      <c r="H21" s="15"/>
    </row>
    <row r="22" spans="1:8" ht="15.75" thickBot="1" x14ac:dyDescent="0.3">
      <c r="A22" s="16"/>
      <c r="B22" s="17"/>
      <c r="C22" s="18">
        <v>43678</v>
      </c>
      <c r="D22" s="18">
        <v>44044</v>
      </c>
      <c r="E22" s="19" t="s">
        <v>5</v>
      </c>
      <c r="F22" s="18">
        <v>43678</v>
      </c>
      <c r="G22" s="18">
        <v>44044</v>
      </c>
      <c r="H22" s="20" t="s">
        <v>5</v>
      </c>
    </row>
    <row r="23" spans="1:8" x14ac:dyDescent="0.25">
      <c r="A23" s="21" t="s">
        <v>25</v>
      </c>
      <c r="B23" s="22" t="s">
        <v>26</v>
      </c>
      <c r="C23" s="50">
        <f>[1]PA19!G1125</f>
        <v>373863</v>
      </c>
      <c r="D23" s="35">
        <f>[1]PA20!G1101</f>
        <v>327887.48</v>
      </c>
      <c r="E23" s="24">
        <f t="shared" ref="E23:E42" si="2">D23/C23-1</f>
        <v>-0.12297424457622186</v>
      </c>
      <c r="F23" s="50">
        <f>[1]PA19!H1125</f>
        <v>1105394</v>
      </c>
      <c r="G23" s="35">
        <f>[1]PA20!H1101</f>
        <v>1091347.5</v>
      </c>
      <c r="H23" s="24">
        <f t="shared" ref="H23:H40" si="3">G23/F23-1</f>
        <v>-1.2707233800798634E-2</v>
      </c>
    </row>
    <row r="24" spans="1:8" x14ac:dyDescent="0.25">
      <c r="A24" s="27" t="s">
        <v>27</v>
      </c>
      <c r="B24" s="28" t="s">
        <v>28</v>
      </c>
      <c r="C24" s="51">
        <f>[1]PA19!G1174</f>
        <v>65351.839999999997</v>
      </c>
      <c r="D24" s="29">
        <f>[1]PA20!G1150</f>
        <v>14421.5</v>
      </c>
      <c r="E24" s="52">
        <f t="shared" si="2"/>
        <v>-0.77932526459851781</v>
      </c>
      <c r="F24" s="51">
        <f>[1]PA19!H1174</f>
        <v>202205.04</v>
      </c>
      <c r="G24" s="29">
        <f>[1]PA20!H1150</f>
        <v>33303.86</v>
      </c>
      <c r="H24" s="52">
        <f t="shared" si="3"/>
        <v>-0.83529658805735008</v>
      </c>
    </row>
    <row r="25" spans="1:8" x14ac:dyDescent="0.25">
      <c r="A25" s="33" t="s">
        <v>29</v>
      </c>
      <c r="B25" s="34" t="s">
        <v>30</v>
      </c>
      <c r="C25" s="53">
        <f>[1]PA19!G1238+[1]PA19!G1239</f>
        <v>10508</v>
      </c>
      <c r="D25" s="23">
        <f>[1]PA20!G1215</f>
        <v>3668</v>
      </c>
      <c r="E25" s="54">
        <f t="shared" si="2"/>
        <v>-0.65093262276360875</v>
      </c>
      <c r="F25" s="53">
        <f>[1]PA20!H1215</f>
        <v>25710</v>
      </c>
      <c r="G25" s="23">
        <f>[1]PA20!H1215</f>
        <v>25710</v>
      </c>
      <c r="H25" s="54">
        <f t="shared" si="3"/>
        <v>0</v>
      </c>
    </row>
    <row r="26" spans="1:8" x14ac:dyDescent="0.25">
      <c r="A26" s="27" t="s">
        <v>31</v>
      </c>
      <c r="B26" s="28" t="s">
        <v>32</v>
      </c>
      <c r="C26" s="51">
        <f>[1]PA19!G1240</f>
        <v>2650</v>
      </c>
      <c r="D26" s="29">
        <f>[1]PA20!G1216</f>
        <v>3100</v>
      </c>
      <c r="E26" s="52">
        <f t="shared" si="2"/>
        <v>0.16981132075471694</v>
      </c>
      <c r="F26" s="51">
        <f>[1]PA19!H1238+[1]PA19!H1239</f>
        <v>59531</v>
      </c>
      <c r="G26" s="29">
        <f>[1]PA20!H1216</f>
        <v>19901.05</v>
      </c>
      <c r="H26" s="52">
        <f t="shared" si="3"/>
        <v>-0.66570274310863242</v>
      </c>
    </row>
    <row r="27" spans="1:8" x14ac:dyDescent="0.25">
      <c r="A27" s="33" t="s">
        <v>33</v>
      </c>
      <c r="B27" s="34" t="s">
        <v>34</v>
      </c>
      <c r="C27" s="53">
        <f>[1]PA19!G1297</f>
        <v>144940</v>
      </c>
      <c r="D27" s="35">
        <f>[1]PA20!G1280</f>
        <v>156016</v>
      </c>
      <c r="E27" s="54">
        <f t="shared" si="2"/>
        <v>7.6417828066786209E-2</v>
      </c>
      <c r="F27" s="53">
        <f>[1]PA19!H1297</f>
        <v>801143</v>
      </c>
      <c r="G27" s="35">
        <f>[1]PA20!H1280</f>
        <v>636618</v>
      </c>
      <c r="H27" s="54">
        <f t="shared" si="3"/>
        <v>-0.2053628378454283</v>
      </c>
    </row>
    <row r="28" spans="1:8" x14ac:dyDescent="0.25">
      <c r="A28" s="27" t="s">
        <v>35</v>
      </c>
      <c r="B28" s="28" t="s">
        <v>36</v>
      </c>
      <c r="C28" s="29">
        <f>[1]PA19!G1298</f>
        <v>44339</v>
      </c>
      <c r="D28" s="29">
        <f>[1]PA20!G1281</f>
        <v>21702</v>
      </c>
      <c r="E28" s="52">
        <f t="shared" si="2"/>
        <v>-0.51054376508265853</v>
      </c>
      <c r="F28" s="29">
        <f>[1]PA19!H1298</f>
        <v>227860</v>
      </c>
      <c r="G28" s="29">
        <f>[1]PA20!H1281</f>
        <v>68552</v>
      </c>
      <c r="H28" s="52">
        <f t="shared" si="3"/>
        <v>-0.69914860001755463</v>
      </c>
    </row>
    <row r="29" spans="1:8" x14ac:dyDescent="0.25">
      <c r="A29" s="33" t="s">
        <v>37</v>
      </c>
      <c r="B29" s="55" t="s">
        <v>38</v>
      </c>
      <c r="C29" s="53">
        <f>[1]PA19!G1353</f>
        <v>144940</v>
      </c>
      <c r="D29" s="56">
        <f>[1]PA20!G1341</f>
        <v>144631</v>
      </c>
      <c r="E29" s="57">
        <f t="shared" si="2"/>
        <v>-2.1319166551676538E-3</v>
      </c>
      <c r="F29" s="53">
        <f>[1]PA19!H1353</f>
        <v>801143</v>
      </c>
      <c r="G29" s="56">
        <f>[1]PA20!H1341</f>
        <v>573774</v>
      </c>
      <c r="H29" s="57">
        <f t="shared" si="3"/>
        <v>-0.28380576251680412</v>
      </c>
    </row>
    <row r="30" spans="1:8" x14ac:dyDescent="0.25">
      <c r="A30" s="27" t="s">
        <v>39</v>
      </c>
      <c r="B30" s="28" t="s">
        <v>40</v>
      </c>
      <c r="C30" s="51">
        <f>[1]PA19!G1354</f>
        <v>44339</v>
      </c>
      <c r="D30" s="29">
        <f>[1]PA20!G1342</f>
        <v>686078</v>
      </c>
      <c r="E30" s="52">
        <f t="shared" si="2"/>
        <v>14.473465797604817</v>
      </c>
      <c r="F30" s="51">
        <f>[1]PA19!H1354</f>
        <v>227860</v>
      </c>
      <c r="G30" s="29">
        <f>[1]PA20!H1342</f>
        <v>1920160</v>
      </c>
      <c r="H30" s="52">
        <f t="shared" si="3"/>
        <v>7.4269288159396112</v>
      </c>
    </row>
    <row r="31" spans="1:8" x14ac:dyDescent="0.25">
      <c r="A31" s="33" t="s">
        <v>41</v>
      </c>
      <c r="B31" s="34" t="s">
        <v>42</v>
      </c>
      <c r="C31" s="53">
        <f>[1]PA19!G1399</f>
        <v>277660</v>
      </c>
      <c r="D31" s="56">
        <f>[1]PA20!G1388</f>
        <v>227955</v>
      </c>
      <c r="E31" s="57">
        <f t="shared" si="2"/>
        <v>-0.17901390189440325</v>
      </c>
      <c r="F31" s="53">
        <f>[1]PA19!H1399</f>
        <v>1386318</v>
      </c>
      <c r="G31" s="56">
        <f>[1]PA20!H1388</f>
        <v>881669</v>
      </c>
      <c r="H31" s="54">
        <f t="shared" si="3"/>
        <v>-0.36402109761252466</v>
      </c>
    </row>
    <row r="32" spans="1:8" x14ac:dyDescent="0.25">
      <c r="A32" s="27" t="s">
        <v>43</v>
      </c>
      <c r="B32" s="28" t="s">
        <v>44</v>
      </c>
      <c r="C32" s="51">
        <f>[1]PA19!G1582</f>
        <v>3378</v>
      </c>
      <c r="D32" s="29">
        <f>[1]PA20!G1558</f>
        <v>10096</v>
      </c>
      <c r="E32" s="52">
        <f t="shared" si="2"/>
        <v>1.9887507400828892</v>
      </c>
      <c r="F32" s="51">
        <f>[1]PA19!H1582</f>
        <v>28262</v>
      </c>
      <c r="G32" s="29">
        <f>[1]PA20!H1558</f>
        <v>121764</v>
      </c>
      <c r="H32" s="52">
        <f t="shared" si="3"/>
        <v>3.30839997169344</v>
      </c>
    </row>
    <row r="33" spans="1:8" x14ac:dyDescent="0.25">
      <c r="A33" s="33" t="s">
        <v>45</v>
      </c>
      <c r="B33" s="34" t="s">
        <v>46</v>
      </c>
      <c r="C33" s="53">
        <f>[1]PA19!G1583</f>
        <v>1110781</v>
      </c>
      <c r="D33" s="56">
        <f>[1]PA20!G1559</f>
        <v>624055</v>
      </c>
      <c r="E33" s="54">
        <f t="shared" si="2"/>
        <v>-0.43818358434290827</v>
      </c>
      <c r="F33" s="53">
        <f>[1]PA19!H1583</f>
        <v>3523795</v>
      </c>
      <c r="G33" s="56">
        <f>[1]PA20!H1559</f>
        <v>2050163</v>
      </c>
      <c r="H33" s="54">
        <f t="shared" si="3"/>
        <v>-0.41819458850472291</v>
      </c>
    </row>
    <row r="34" spans="1:8" x14ac:dyDescent="0.25">
      <c r="A34" s="27" t="s">
        <v>47</v>
      </c>
      <c r="B34" s="28" t="s">
        <v>48</v>
      </c>
      <c r="C34" s="51">
        <f>[1]PA19!G1584</f>
        <v>37261</v>
      </c>
      <c r="D34" s="29">
        <f>[1]PA20!G1560</f>
        <v>3962</v>
      </c>
      <c r="E34" s="52">
        <f t="shared" si="2"/>
        <v>-0.89366898365583314</v>
      </c>
      <c r="F34" s="51">
        <f>[1]PA19!H1584</f>
        <v>40526</v>
      </c>
      <c r="G34" s="29">
        <f>[1]PA20!H1560</f>
        <v>32239</v>
      </c>
      <c r="H34" s="52">
        <f>G34/F34-1</f>
        <v>-0.20448600898188818</v>
      </c>
    </row>
    <row r="35" spans="1:8" x14ac:dyDescent="0.25">
      <c r="A35" s="33" t="s">
        <v>49</v>
      </c>
      <c r="B35" s="34" t="s">
        <v>50</v>
      </c>
      <c r="C35" s="53">
        <f>[1]PA19!G1585</f>
        <v>81906</v>
      </c>
      <c r="D35" s="56">
        <f>[1]PA20!G1561</f>
        <v>926</v>
      </c>
      <c r="E35" s="54">
        <f t="shared" si="2"/>
        <v>-0.98869435694576713</v>
      </c>
      <c r="F35" s="53">
        <f>[1]PA19!H1585</f>
        <v>93697</v>
      </c>
      <c r="G35" s="56">
        <f>[1]PA20!H1561</f>
        <v>3668</v>
      </c>
      <c r="H35" s="54">
        <f t="shared" si="3"/>
        <v>-0.96085253529995629</v>
      </c>
    </row>
    <row r="36" spans="1:8" x14ac:dyDescent="0.25">
      <c r="A36" s="27" t="s">
        <v>51</v>
      </c>
      <c r="B36" s="28" t="s">
        <v>52</v>
      </c>
      <c r="C36" s="51">
        <f>[1]PA19!G1586</f>
        <v>216265</v>
      </c>
      <c r="D36" s="29">
        <f>[1]PA20!G1562</f>
        <v>75205</v>
      </c>
      <c r="E36" s="52">
        <f t="shared" si="2"/>
        <v>-0.65225533489006549</v>
      </c>
      <c r="F36" s="51">
        <f>[1]PA19!H1586</f>
        <v>214531</v>
      </c>
      <c r="G36" s="29">
        <f>[1]PA20!H1562</f>
        <v>114950</v>
      </c>
      <c r="H36" s="52">
        <f t="shared" si="3"/>
        <v>-0.46418000195775899</v>
      </c>
    </row>
    <row r="37" spans="1:8" x14ac:dyDescent="0.25">
      <c r="A37" s="33" t="s">
        <v>53</v>
      </c>
      <c r="B37" s="34" t="s">
        <v>54</v>
      </c>
      <c r="C37" s="53">
        <f>[1]PA19!G1587</f>
        <v>199785</v>
      </c>
      <c r="D37" s="56">
        <f>[1]PA20!G1563</f>
        <v>75856</v>
      </c>
      <c r="E37" s="54">
        <f t="shared" si="2"/>
        <v>-0.62031183522286459</v>
      </c>
      <c r="F37" s="53">
        <f>[1]PA19!H1587</f>
        <v>620977</v>
      </c>
      <c r="G37" s="56">
        <f>[1]PA20!H1563</f>
        <v>261941</v>
      </c>
      <c r="H37" s="54">
        <f t="shared" si="3"/>
        <v>-0.57817922402923139</v>
      </c>
    </row>
    <row r="38" spans="1:8" x14ac:dyDescent="0.25">
      <c r="A38" s="27" t="s">
        <v>55</v>
      </c>
      <c r="B38" s="28" t="s">
        <v>56</v>
      </c>
      <c r="C38" s="51">
        <f>[1]PA19!G1588</f>
        <v>72532</v>
      </c>
      <c r="D38" s="29">
        <f>[1]PA20!G1564</f>
        <v>61178</v>
      </c>
      <c r="E38" s="52">
        <f t="shared" si="2"/>
        <v>-0.15653780400375006</v>
      </c>
      <c r="F38" s="51">
        <f>[1]PA19!H1588</f>
        <v>367464</v>
      </c>
      <c r="G38" s="29">
        <f>[1]PA20!H1564</f>
        <v>281015</v>
      </c>
      <c r="H38" s="52">
        <f>G38/F38-1</f>
        <v>-0.23525841987242291</v>
      </c>
    </row>
    <row r="39" spans="1:8" x14ac:dyDescent="0.25">
      <c r="A39" s="33" t="s">
        <v>57</v>
      </c>
      <c r="B39" s="34" t="s">
        <v>58</v>
      </c>
      <c r="C39" s="53">
        <f>[1]PA19!G1782</f>
        <v>51802</v>
      </c>
      <c r="D39" s="56">
        <f>[1]PA20!G1746</f>
        <v>88098</v>
      </c>
      <c r="E39" s="54">
        <f t="shared" si="2"/>
        <v>0.70066792787923249</v>
      </c>
      <c r="F39" s="53">
        <f>[1]PA19!H1782</f>
        <v>106545</v>
      </c>
      <c r="G39" s="56">
        <f>[1]PA20!H1746</f>
        <v>183449</v>
      </c>
      <c r="H39" s="54">
        <f t="shared" si="3"/>
        <v>0.72179830118729171</v>
      </c>
    </row>
    <row r="40" spans="1:8" x14ac:dyDescent="0.25">
      <c r="A40" s="27" t="s">
        <v>59</v>
      </c>
      <c r="B40" s="28" t="s">
        <v>60</v>
      </c>
      <c r="C40" s="51">
        <f>[1]PA19!G1783</f>
        <v>7641</v>
      </c>
      <c r="D40" s="29">
        <f>[1]PA20!G1747</f>
        <v>1969</v>
      </c>
      <c r="E40" s="52">
        <f t="shared" si="2"/>
        <v>-0.74231121580944903</v>
      </c>
      <c r="F40" s="29">
        <f>[1]PA19!H1783</f>
        <v>80844</v>
      </c>
      <c r="G40" s="29">
        <f>[1]PA20!H1747</f>
        <v>14573</v>
      </c>
      <c r="H40" s="52">
        <f t="shared" si="3"/>
        <v>-0.81973925090297362</v>
      </c>
    </row>
    <row r="41" spans="1:8" x14ac:dyDescent="0.25">
      <c r="A41" s="33" t="s">
        <v>61</v>
      </c>
      <c r="B41" s="34" t="s">
        <v>62</v>
      </c>
      <c r="C41" s="53">
        <f>[1]PA19!G1784</f>
        <v>83213</v>
      </c>
      <c r="D41" s="56">
        <f>[1]PA20!G1748</f>
        <v>214582</v>
      </c>
      <c r="E41" s="54">
        <f t="shared" si="2"/>
        <v>1.5787076538521627</v>
      </c>
      <c r="F41" s="53">
        <f>[1]PA19!H1784</f>
        <v>298604</v>
      </c>
      <c r="G41" s="56">
        <f>[1]PA20!H1748</f>
        <v>609303</v>
      </c>
      <c r="H41" s="54">
        <f>G41/F41-1</f>
        <v>1.0405051506342851</v>
      </c>
    </row>
    <row r="42" spans="1:8" ht="15.75" thickBot="1" x14ac:dyDescent="0.3">
      <c r="A42" s="58" t="s">
        <v>63</v>
      </c>
      <c r="B42" s="59" t="s">
        <v>64</v>
      </c>
      <c r="C42" s="60">
        <f>[1]PA19!G1785</f>
        <v>367349</v>
      </c>
      <c r="D42" s="60">
        <f>[1]PA20!G1749</f>
        <v>209929</v>
      </c>
      <c r="E42" s="61">
        <f t="shared" si="2"/>
        <v>-0.42852981769380072</v>
      </c>
      <c r="F42" s="60">
        <f>[1]PA19!H1785</f>
        <v>1610808</v>
      </c>
      <c r="G42" s="60">
        <f>[1]PA20!H1749</f>
        <v>1036426</v>
      </c>
      <c r="H42" s="61">
        <f>G42/F42-1</f>
        <v>-0.35658005175042584</v>
      </c>
    </row>
    <row r="43" spans="1:8" ht="15.75" thickBot="1" x14ac:dyDescent="0.3"/>
    <row r="44" spans="1:8" ht="16.5" thickBot="1" x14ac:dyDescent="0.3">
      <c r="A44" s="45" t="s">
        <v>65</v>
      </c>
      <c r="B44" s="46"/>
      <c r="C44" s="47">
        <f>SUM(C23:C42)</f>
        <v>3340503.84</v>
      </c>
      <c r="D44" s="48">
        <f>SUM(D23:D42)</f>
        <v>2951314.98</v>
      </c>
      <c r="E44" s="62">
        <f>D44/C44-1</f>
        <v>-0.1165060358080594</v>
      </c>
      <c r="F44" s="47">
        <f>SUM(F23:F42)</f>
        <v>11823217.039999999</v>
      </c>
      <c r="G44" s="48">
        <f>SUM(G23:G42)</f>
        <v>9960526.4100000001</v>
      </c>
      <c r="H44" s="49">
        <f>G44/F44-1</f>
        <v>-0.15754516082198211</v>
      </c>
    </row>
    <row r="45" spans="1:8" ht="15.75" thickBot="1" x14ac:dyDescent="0.3"/>
    <row r="46" spans="1:8" x14ac:dyDescent="0.25">
      <c r="A46" s="13" t="s">
        <v>1</v>
      </c>
      <c r="B46" s="14" t="s">
        <v>2</v>
      </c>
      <c r="C46" s="14" t="s">
        <v>3</v>
      </c>
      <c r="D46" s="14"/>
      <c r="E46" s="14"/>
      <c r="F46" s="14" t="s">
        <v>4</v>
      </c>
      <c r="G46" s="14"/>
      <c r="H46" s="15"/>
    </row>
    <row r="47" spans="1:8" ht="15.75" thickBot="1" x14ac:dyDescent="0.3">
      <c r="A47" s="16"/>
      <c r="B47" s="17"/>
      <c r="C47" s="18">
        <v>43678</v>
      </c>
      <c r="D47" s="18">
        <v>44044</v>
      </c>
      <c r="E47" s="19" t="s">
        <v>5</v>
      </c>
      <c r="F47" s="18">
        <v>43678</v>
      </c>
      <c r="G47" s="18">
        <v>44044</v>
      </c>
      <c r="H47" s="20" t="s">
        <v>5</v>
      </c>
    </row>
    <row r="48" spans="1:8" x14ac:dyDescent="0.25">
      <c r="A48" s="63" t="s">
        <v>66</v>
      </c>
      <c r="B48" s="64" t="s">
        <v>67</v>
      </c>
      <c r="C48" s="65">
        <f>[1]PA19!G1450</f>
        <v>1125812</v>
      </c>
      <c r="D48" s="66">
        <f>[1]PA20!G1431</f>
        <v>413749</v>
      </c>
      <c r="E48" s="67">
        <f>D48/C48-1</f>
        <v>-0.63248837283667259</v>
      </c>
      <c r="F48" s="65">
        <f>[1]PA19!H1450</f>
        <v>9676456</v>
      </c>
      <c r="G48" s="66">
        <f>[1]PA20!H1431</f>
        <v>4178798</v>
      </c>
      <c r="H48" s="67">
        <f>G48/F48-1</f>
        <v>-0.56814788389468207</v>
      </c>
    </row>
    <row r="49" spans="1:8" ht="15.75" thickBot="1" x14ac:dyDescent="0.3">
      <c r="A49" s="58" t="s">
        <v>68</v>
      </c>
      <c r="B49" s="59" t="s">
        <v>69</v>
      </c>
      <c r="C49" s="68">
        <f>[1]PA19!G1691</f>
        <v>29771</v>
      </c>
      <c r="D49" s="60">
        <f>[1]PA20!G1661</f>
        <v>41281</v>
      </c>
      <c r="E49" s="69">
        <f>D49/C49-1</f>
        <v>0.38661784958516687</v>
      </c>
      <c r="F49" s="68">
        <f>[1]PA19!H1691</f>
        <v>180561</v>
      </c>
      <c r="G49" s="60">
        <f>[1]PA20!H1661</f>
        <v>193663</v>
      </c>
      <c r="H49" s="69">
        <f>G49/F49-1</f>
        <v>7.2562735031374448E-2</v>
      </c>
    </row>
  </sheetData>
  <mergeCells count="16">
    <mergeCell ref="A46:A47"/>
    <mergeCell ref="B46:B47"/>
    <mergeCell ref="C46:E46"/>
    <mergeCell ref="F46:H46"/>
    <mergeCell ref="A19:B19"/>
    <mergeCell ref="A21:A22"/>
    <mergeCell ref="B21:B22"/>
    <mergeCell ref="C21:E21"/>
    <mergeCell ref="F21:H21"/>
    <mergeCell ref="A44:B44"/>
    <mergeCell ref="A1:A6"/>
    <mergeCell ref="B1:H6"/>
    <mergeCell ref="A7:A8"/>
    <mergeCell ref="B7:B8"/>
    <mergeCell ref="C7:E7"/>
    <mergeCell ref="F7:H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08 VS 08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Vaio</dc:creator>
  <cp:lastModifiedBy>Vaio</cp:lastModifiedBy>
  <dcterms:created xsi:type="dcterms:W3CDTF">2020-09-29T23:20:01Z</dcterms:created>
  <dcterms:modified xsi:type="dcterms:W3CDTF">2020-09-29T23:20:23Z</dcterms:modified>
</cp:coreProperties>
</file>