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07 VS 07" sheetId="1" r:id="rId1"/>
  </sheets>
  <externalReferences>
    <externalReference r:id="rId2"/>
  </externalReferences>
  <calcPr calcId="144525"/>
</workbook>
</file>

<file path=xl/calcChain.xml><?xml version="1.0" encoding="utf-8"?>
<calcChain xmlns="http://schemas.openxmlformats.org/spreadsheetml/2006/main">
  <c r="G49" i="1" l="1"/>
  <c r="F49" i="1"/>
  <c r="H49" i="1" s="1"/>
  <c r="D49" i="1"/>
  <c r="E49" i="1" s="1"/>
  <c r="C49" i="1"/>
  <c r="G48" i="1"/>
  <c r="F48" i="1"/>
  <c r="H48" i="1" s="1"/>
  <c r="D48" i="1"/>
  <c r="E48" i="1" s="1"/>
  <c r="C48" i="1"/>
  <c r="G42" i="1"/>
  <c r="F42" i="1"/>
  <c r="H42" i="1" s="1"/>
  <c r="D42" i="1"/>
  <c r="E42" i="1" s="1"/>
  <c r="C42" i="1"/>
  <c r="G41" i="1"/>
  <c r="F41" i="1"/>
  <c r="H41" i="1" s="1"/>
  <c r="D41" i="1"/>
  <c r="E41" i="1" s="1"/>
  <c r="C41" i="1"/>
  <c r="H40" i="1"/>
  <c r="G40" i="1"/>
  <c r="F40" i="1"/>
  <c r="D40" i="1"/>
  <c r="E40" i="1" s="1"/>
  <c r="C40" i="1"/>
  <c r="G39" i="1"/>
  <c r="F39" i="1"/>
  <c r="H39" i="1" s="1"/>
  <c r="D39" i="1"/>
  <c r="E39" i="1" s="1"/>
  <c r="C39" i="1"/>
  <c r="H38" i="1"/>
  <c r="G38" i="1"/>
  <c r="F38" i="1"/>
  <c r="D38" i="1"/>
  <c r="E38" i="1" s="1"/>
  <c r="C38" i="1"/>
  <c r="G37" i="1"/>
  <c r="F37" i="1"/>
  <c r="H37" i="1" s="1"/>
  <c r="D37" i="1"/>
  <c r="E37" i="1" s="1"/>
  <c r="C37" i="1"/>
  <c r="H36" i="1"/>
  <c r="G36" i="1"/>
  <c r="F36" i="1"/>
  <c r="D36" i="1"/>
  <c r="E36" i="1" s="1"/>
  <c r="C36" i="1"/>
  <c r="G35" i="1"/>
  <c r="F35" i="1"/>
  <c r="H35" i="1" s="1"/>
  <c r="D35" i="1"/>
  <c r="E35" i="1" s="1"/>
  <c r="C35" i="1"/>
  <c r="H34" i="1"/>
  <c r="G34" i="1"/>
  <c r="F34" i="1"/>
  <c r="D34" i="1"/>
  <c r="E34" i="1" s="1"/>
  <c r="C34" i="1"/>
  <c r="G33" i="1"/>
  <c r="F33" i="1"/>
  <c r="H33" i="1" s="1"/>
  <c r="D33" i="1"/>
  <c r="E33" i="1" s="1"/>
  <c r="C33" i="1"/>
  <c r="H32" i="1"/>
  <c r="G32" i="1"/>
  <c r="F32" i="1"/>
  <c r="D32" i="1"/>
  <c r="E32" i="1" s="1"/>
  <c r="C32" i="1"/>
  <c r="G31" i="1"/>
  <c r="H31" i="1" s="1"/>
  <c r="F31" i="1"/>
  <c r="D31" i="1"/>
  <c r="E31" i="1" s="1"/>
  <c r="C31" i="1"/>
  <c r="H30" i="1"/>
  <c r="G30" i="1"/>
  <c r="F30" i="1"/>
  <c r="D30" i="1"/>
  <c r="E30" i="1" s="1"/>
  <c r="C30" i="1"/>
  <c r="G29" i="1"/>
  <c r="H29" i="1" s="1"/>
  <c r="F29" i="1"/>
  <c r="D29" i="1"/>
  <c r="E29" i="1" s="1"/>
  <c r="C29" i="1"/>
  <c r="H28" i="1"/>
  <c r="G28" i="1"/>
  <c r="F28" i="1"/>
  <c r="D28" i="1"/>
  <c r="E28" i="1" s="1"/>
  <c r="C28" i="1"/>
  <c r="G27" i="1"/>
  <c r="F27" i="1"/>
  <c r="H27" i="1" s="1"/>
  <c r="D27" i="1"/>
  <c r="E27" i="1" s="1"/>
  <c r="C27" i="1"/>
  <c r="H26" i="1"/>
  <c r="G26" i="1"/>
  <c r="F26" i="1"/>
  <c r="D26" i="1"/>
  <c r="E26" i="1" s="1"/>
  <c r="C26" i="1"/>
  <c r="G25" i="1"/>
  <c r="H25" i="1" s="1"/>
  <c r="F25" i="1"/>
  <c r="D25" i="1"/>
  <c r="E25" i="1" s="1"/>
  <c r="C25" i="1"/>
  <c r="H24" i="1"/>
  <c r="G24" i="1"/>
  <c r="F24" i="1"/>
  <c r="D24" i="1"/>
  <c r="E24" i="1" s="1"/>
  <c r="C24" i="1"/>
  <c r="G23" i="1"/>
  <c r="H23" i="1" s="1"/>
  <c r="F23" i="1"/>
  <c r="F44" i="1" s="1"/>
  <c r="D23" i="1"/>
  <c r="D44" i="1" s="1"/>
  <c r="C23" i="1"/>
  <c r="C44" i="1" s="1"/>
  <c r="G17" i="1"/>
  <c r="H17" i="1" s="1"/>
  <c r="F17" i="1"/>
  <c r="D17" i="1"/>
  <c r="E17" i="1" s="1"/>
  <c r="C17" i="1"/>
  <c r="H16" i="1"/>
  <c r="G16" i="1"/>
  <c r="F16" i="1"/>
  <c r="D16" i="1"/>
  <c r="E16" i="1" s="1"/>
  <c r="C16" i="1"/>
  <c r="G15" i="1"/>
  <c r="H15" i="1" s="1"/>
  <c r="F15" i="1"/>
  <c r="D15" i="1"/>
  <c r="E15" i="1" s="1"/>
  <c r="C15" i="1"/>
  <c r="H14" i="1"/>
  <c r="G14" i="1"/>
  <c r="F14" i="1"/>
  <c r="D14" i="1"/>
  <c r="E14" i="1" s="1"/>
  <c r="C14" i="1"/>
  <c r="G13" i="1"/>
  <c r="H13" i="1" s="1"/>
  <c r="F13" i="1"/>
  <c r="D13" i="1"/>
  <c r="E13" i="1" s="1"/>
  <c r="C13" i="1"/>
  <c r="G12" i="1"/>
  <c r="F12" i="1"/>
  <c r="H12" i="1" s="1"/>
  <c r="D12" i="1"/>
  <c r="E12" i="1" s="1"/>
  <c r="C12" i="1"/>
  <c r="G11" i="1"/>
  <c r="H11" i="1" s="1"/>
  <c r="D11" i="1"/>
  <c r="E11" i="1" s="1"/>
  <c r="G10" i="1"/>
  <c r="H10" i="1" s="1"/>
  <c r="F10" i="1"/>
  <c r="D10" i="1"/>
  <c r="E10" i="1" s="1"/>
  <c r="C10" i="1"/>
  <c r="G9" i="1"/>
  <c r="G19" i="1" s="1"/>
  <c r="F9" i="1"/>
  <c r="F19" i="1" s="1"/>
  <c r="D9" i="1"/>
  <c r="E9" i="1" s="1"/>
  <c r="C9" i="1"/>
  <c r="C19" i="1" s="1"/>
  <c r="E44" i="1" l="1"/>
  <c r="H19" i="1"/>
  <c r="E23" i="1"/>
  <c r="H9" i="1"/>
  <c r="D19" i="1"/>
  <c r="E19" i="1" s="1"/>
  <c r="G44" i="1"/>
  <c r="H44" i="1" s="1"/>
</calcChain>
</file>

<file path=xl/sharedStrings.xml><?xml version="1.0" encoding="utf-8"?>
<sst xmlns="http://schemas.openxmlformats.org/spreadsheetml/2006/main" count="83" uniqueCount="70">
  <si>
    <t>Importaciones del sector madera y muebles -JULIO  2019 VS JULIO 2020
Este cuadro es un adelanto del informe anual de comercio exterior que está en proceso de edición</t>
  </si>
  <si>
    <t>Posición</t>
  </si>
  <si>
    <t>Descripcion</t>
  </si>
  <si>
    <t>Kg</t>
  </si>
  <si>
    <t>USD (CIF)</t>
  </si>
  <si>
    <t>Var %</t>
  </si>
  <si>
    <t>4407</t>
  </si>
  <si>
    <t>Madera aserrada o desbastada</t>
  </si>
  <si>
    <t>4408</t>
  </si>
  <si>
    <t>Hojas para chapado</t>
  </si>
  <si>
    <t>4409</t>
  </si>
  <si>
    <t>Madera perfilada</t>
  </si>
  <si>
    <t>4410</t>
  </si>
  <si>
    <t>Tableros de partículas</t>
  </si>
  <si>
    <t>4411</t>
  </si>
  <si>
    <t>Tableros de fibra de madera</t>
  </si>
  <si>
    <t>4412</t>
  </si>
  <si>
    <t>Madera contrachapada, chapada y estratificada</t>
  </si>
  <si>
    <t>4415</t>
  </si>
  <si>
    <t>Cajones, envases y pallets</t>
  </si>
  <si>
    <t>4418</t>
  </si>
  <si>
    <t>Obras y piezas de carpintería para construcciones</t>
  </si>
  <si>
    <t>4421</t>
  </si>
  <si>
    <t>Manufacturas de madera</t>
  </si>
  <si>
    <t>Total Madera</t>
  </si>
  <si>
    <t>940130</t>
  </si>
  <si>
    <t>Asientos giratorios de altura ajustable</t>
  </si>
  <si>
    <t>940140</t>
  </si>
  <si>
    <t>Asientos transformables en cama</t>
  </si>
  <si>
    <t>940152 Y 940153</t>
  </si>
  <si>
    <t>Asientos de bambú o ratan</t>
  </si>
  <si>
    <t>940159</t>
  </si>
  <si>
    <t>Otros asientos con sus partes</t>
  </si>
  <si>
    <t>940161</t>
  </si>
  <si>
    <t>Asientos con armazon de madera, rellenos</t>
  </si>
  <si>
    <t>940169</t>
  </si>
  <si>
    <t>Asientos con armazon de madera, los demas</t>
  </si>
  <si>
    <t>940171</t>
  </si>
  <si>
    <t>Asientos con armazon de metal, rellenos</t>
  </si>
  <si>
    <t>940179</t>
  </si>
  <si>
    <t>Asientos con armazon de metal, los demas</t>
  </si>
  <si>
    <t>940180</t>
  </si>
  <si>
    <t>Los demas asientos</t>
  </si>
  <si>
    <t>940310</t>
  </si>
  <si>
    <t>Muebles de metal para oficinas</t>
  </si>
  <si>
    <t>940320</t>
  </si>
  <si>
    <t>Muebles de metal, los demas</t>
  </si>
  <si>
    <t>940330</t>
  </si>
  <si>
    <t>Muebles de madera para oficinas</t>
  </si>
  <si>
    <t>940340</t>
  </si>
  <si>
    <t>Muebles de madera para cocinas</t>
  </si>
  <si>
    <t>940350</t>
  </si>
  <si>
    <t>Muebles de madera para dormitorios</t>
  </si>
  <si>
    <t>940360</t>
  </si>
  <si>
    <t>Los demas muebles de madera</t>
  </si>
  <si>
    <t>940370</t>
  </si>
  <si>
    <t>Muebles de plástico</t>
  </si>
  <si>
    <t>940410</t>
  </si>
  <si>
    <t>Somieres</t>
  </si>
  <si>
    <t>940421</t>
  </si>
  <si>
    <t>Colchones de caucho o plastico celulares</t>
  </si>
  <si>
    <t>940429</t>
  </si>
  <si>
    <t>Colchones de otras materias</t>
  </si>
  <si>
    <t>940490</t>
  </si>
  <si>
    <t xml:space="preserve">Artículos de cama y similares </t>
  </si>
  <si>
    <t>Total Asientos, Muebles y Colchones</t>
  </si>
  <si>
    <t>940190</t>
  </si>
  <si>
    <t>Partes de asientos</t>
  </si>
  <si>
    <t>940390</t>
  </si>
  <si>
    <t>Partes de muebles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</si>
</sst>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5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 tint="-0.499984740745262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theme="4" tint="0.3999755851924192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0">
    <xf numFmtId="0" fontId="0" fillId="0" borderId="0" xfId="0"/>
    <xf numFmtId="0" fontId="0" fillId="0" borderId="1" xfId="0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17" fontId="2" fillId="2" borderId="16" xfId="0" applyNumberFormat="1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4" xfId="0" applyBorder="1"/>
    <xf numFmtId="3" fontId="4" fillId="0" borderId="0" xfId="0" applyNumberFormat="1" applyFont="1" applyBorder="1" applyAlignment="1">
      <alignment horizontal="center"/>
    </xf>
    <xf numFmtId="164" fontId="0" fillId="0" borderId="4" xfId="1" applyNumberFormat="1" applyFont="1" applyBorder="1"/>
    <xf numFmtId="3" fontId="2" fillId="0" borderId="0" xfId="0" applyNumberFormat="1" applyFont="1" applyAlignment="1">
      <alignment horizontal="center"/>
    </xf>
    <xf numFmtId="3" fontId="2" fillId="3" borderId="18" xfId="0" applyNumberFormat="1" applyFont="1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0" fontId="0" fillId="4" borderId="7" xfId="0" applyFill="1" applyBorder="1"/>
    <xf numFmtId="3" fontId="4" fillId="4" borderId="0" xfId="0" applyNumberFormat="1" applyFont="1" applyFill="1" applyAlignment="1">
      <alignment horizontal="center"/>
    </xf>
    <xf numFmtId="3" fontId="4" fillId="4" borderId="0" xfId="0" applyNumberFormat="1" applyFont="1" applyFill="1" applyBorder="1" applyAlignment="1">
      <alignment horizontal="center"/>
    </xf>
    <xf numFmtId="164" fontId="1" fillId="4" borderId="7" xfId="1" applyNumberFormat="1" applyFont="1" applyFill="1" applyBorder="1"/>
    <xf numFmtId="3" fontId="2" fillId="4" borderId="0" xfId="0" applyNumberFormat="1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3" fontId="4" fillId="0" borderId="0" xfId="0" applyNumberFormat="1" applyFont="1" applyAlignment="1">
      <alignment horizontal="center"/>
    </xf>
    <xf numFmtId="164" fontId="1" fillId="0" borderId="7" xfId="1" applyNumberFormat="1" applyFont="1" applyBorder="1"/>
    <xf numFmtId="0" fontId="0" fillId="0" borderId="9" xfId="0" applyBorder="1" applyAlignment="1">
      <alignment horizontal="center"/>
    </xf>
    <xf numFmtId="0" fontId="0" fillId="0" borderId="11" xfId="0" applyBorder="1"/>
    <xf numFmtId="3" fontId="4" fillId="0" borderId="9" xfId="0" applyNumberFormat="1" applyFont="1" applyBorder="1" applyAlignment="1">
      <alignment horizontal="center"/>
    </xf>
    <xf numFmtId="3" fontId="4" fillId="0" borderId="10" xfId="0" applyNumberFormat="1" applyFont="1" applyBorder="1" applyAlignment="1">
      <alignment horizontal="center"/>
    </xf>
    <xf numFmtId="164" fontId="1" fillId="0" borderId="11" xfId="1" applyNumberFormat="1" applyFont="1" applyBorder="1"/>
    <xf numFmtId="0" fontId="0" fillId="0" borderId="0" xfId="0" applyAlignment="1">
      <alignment horizontal="left"/>
    </xf>
    <xf numFmtId="0" fontId="0" fillId="0" borderId="0" xfId="0" applyNumberFormat="1"/>
    <xf numFmtId="164" fontId="0" fillId="0" borderId="0" xfId="0" applyNumberFormat="1"/>
    <xf numFmtId="0" fontId="5" fillId="2" borderId="19" xfId="0" applyFont="1" applyFill="1" applyBorder="1" applyAlignment="1">
      <alignment horizontal="center"/>
    </xf>
    <xf numFmtId="0" fontId="5" fillId="2" borderId="20" xfId="0" applyFont="1" applyFill="1" applyBorder="1" applyAlignment="1">
      <alignment horizontal="center"/>
    </xf>
    <xf numFmtId="3" fontId="5" fillId="0" borderId="19" xfId="0" applyNumberFormat="1" applyFont="1" applyBorder="1" applyAlignment="1">
      <alignment horizontal="center"/>
    </xf>
    <xf numFmtId="3" fontId="5" fillId="0" borderId="21" xfId="0" applyNumberFormat="1" applyFont="1" applyBorder="1" applyAlignment="1">
      <alignment horizontal="center"/>
    </xf>
    <xf numFmtId="164" fontId="5" fillId="0" borderId="20" xfId="1" applyNumberFormat="1" applyFont="1" applyBorder="1" applyAlignment="1">
      <alignment horizontal="center"/>
    </xf>
    <xf numFmtId="3" fontId="4" fillId="0" borderId="2" xfId="0" applyNumberFormat="1" applyFont="1" applyBorder="1" applyAlignment="1">
      <alignment horizontal="center"/>
    </xf>
    <xf numFmtId="3" fontId="4" fillId="4" borderId="6" xfId="0" applyNumberFormat="1" applyFont="1" applyFill="1" applyBorder="1" applyAlignment="1">
      <alignment horizontal="center"/>
    </xf>
    <xf numFmtId="164" fontId="0" fillId="4" borderId="7" xfId="1" applyNumberFormat="1" applyFont="1" applyFill="1" applyBorder="1"/>
    <xf numFmtId="3" fontId="4" fillId="0" borderId="6" xfId="0" applyNumberFormat="1" applyFont="1" applyBorder="1" applyAlignment="1">
      <alignment horizontal="center"/>
    </xf>
    <xf numFmtId="164" fontId="0" fillId="0" borderId="7" xfId="1" applyNumberFormat="1" applyFont="1" applyBorder="1"/>
    <xf numFmtId="0" fontId="0" fillId="5" borderId="7" xfId="0" applyFill="1" applyBorder="1"/>
    <xf numFmtId="3" fontId="4" fillId="5" borderId="0" xfId="0" applyNumberFormat="1" applyFont="1" applyFill="1" applyAlignment="1">
      <alignment horizontal="center"/>
    </xf>
    <xf numFmtId="164" fontId="0" fillId="5" borderId="7" xfId="1" applyNumberFormat="1" applyFont="1" applyFill="1" applyBorder="1"/>
    <xf numFmtId="0" fontId="0" fillId="4" borderId="9" xfId="0" applyFill="1" applyBorder="1" applyAlignment="1">
      <alignment horizontal="center"/>
    </xf>
    <xf numFmtId="0" fontId="0" fillId="4" borderId="11" xfId="0" applyFill="1" applyBorder="1"/>
    <xf numFmtId="3" fontId="4" fillId="4" borderId="10" xfId="0" applyNumberFormat="1" applyFont="1" applyFill="1" applyBorder="1" applyAlignment="1">
      <alignment horizontal="center"/>
    </xf>
    <xf numFmtId="164" fontId="0" fillId="4" borderId="11" xfId="1" applyNumberFormat="1" applyFont="1" applyFill="1" applyBorder="1"/>
    <xf numFmtId="9" fontId="5" fillId="0" borderId="20" xfId="1" applyNumberFormat="1" applyFont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4" borderId="4" xfId="0" applyFill="1" applyBorder="1"/>
    <xf numFmtId="3" fontId="4" fillId="4" borderId="2" xfId="0" applyNumberFormat="1" applyFont="1" applyFill="1" applyBorder="1" applyAlignment="1">
      <alignment horizontal="center"/>
    </xf>
    <xf numFmtId="3" fontId="4" fillId="4" borderId="3" xfId="0" applyNumberFormat="1" applyFont="1" applyFill="1" applyBorder="1" applyAlignment="1">
      <alignment horizontal="center"/>
    </xf>
    <xf numFmtId="164" fontId="0" fillId="4" borderId="4" xfId="1" applyNumberFormat="1" applyFont="1" applyFill="1" applyBorder="1" applyAlignment="1">
      <alignment horizontal="center"/>
    </xf>
    <xf numFmtId="3" fontId="4" fillId="4" borderId="9" xfId="0" applyNumberFormat="1" applyFont="1" applyFill="1" applyBorder="1" applyAlignment="1">
      <alignment horizontal="center"/>
    </xf>
    <xf numFmtId="164" fontId="0" fillId="4" borderId="11" xfId="1" applyNumberFormat="1" applyFont="1" applyFill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133350</xdr:rowOff>
    </xdr:from>
    <xdr:to>
      <xdr:col>0</xdr:col>
      <xdr:colOff>1177222</xdr:colOff>
      <xdr:row>5</xdr:row>
      <xdr:rowOff>142875</xdr:rowOff>
    </xdr:to>
    <xdr:pic>
      <xdr:nvPicPr>
        <xdr:cNvPr id="2" name="1 Imagen" descr="FAIMA LOG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849" t="12971" r="10277" b="16623"/>
        <a:stretch>
          <a:fillRect/>
        </a:stretch>
      </xdr:blipFill>
      <xdr:spPr bwMode="auto">
        <a:xfrm>
          <a:off x="57150" y="133350"/>
          <a:ext cx="1120072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aio/Desktop/FAIMA/COMEX%20FAIMA/BASE%20COMEX%20IMPO%202019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NK"/>
      <sheetName val="PA 2017"/>
      <sheetName val="PA 2018"/>
      <sheetName val="PA 2019"/>
      <sheetName val="PA 2020"/>
      <sheetName val="12 2019"/>
      <sheetName val="01"/>
      <sheetName val="02"/>
      <sheetName val="03"/>
      <sheetName val="04"/>
      <sheetName val="04 VS 04"/>
      <sheetName val="05"/>
      <sheetName val="05 VS 05"/>
      <sheetName val="06"/>
      <sheetName val="06 VS 06"/>
      <sheetName val="07"/>
      <sheetName val="07 VS 07"/>
      <sheetName val="08"/>
      <sheetName val="09"/>
      <sheetName val="10"/>
      <sheetName val="11"/>
      <sheetName val="12"/>
      <sheetName val="BASE 2020"/>
      <sheetName val="BASE 2019"/>
      <sheetName val="BASE2018"/>
      <sheetName val="BASE 2017"/>
    </sheetNames>
    <sheetDataSet>
      <sheetData sheetId="0"/>
      <sheetData sheetId="1"/>
      <sheetData sheetId="2"/>
      <sheetData sheetId="3">
        <row r="147">
          <cell r="G147">
            <v>338867</v>
          </cell>
          <cell r="H147">
            <v>315745.65000000002</v>
          </cell>
        </row>
        <row r="292">
          <cell r="G292">
            <v>100845</v>
          </cell>
          <cell r="H292">
            <v>41030</v>
          </cell>
        </row>
        <row r="458">
          <cell r="G458">
            <v>3075824.98</v>
          </cell>
          <cell r="H458">
            <v>11370030.18</v>
          </cell>
        </row>
        <row r="644">
          <cell r="G644">
            <v>1779848.06</v>
          </cell>
          <cell r="H644">
            <v>1069806.78</v>
          </cell>
        </row>
        <row r="788">
          <cell r="G788">
            <v>544309</v>
          </cell>
          <cell r="H788">
            <v>442511.77999999997</v>
          </cell>
        </row>
        <row r="865">
          <cell r="G865">
            <v>244671</v>
          </cell>
          <cell r="H865">
            <v>273123</v>
          </cell>
        </row>
        <row r="960">
          <cell r="G960">
            <v>219851.87</v>
          </cell>
          <cell r="H960">
            <v>281500.37</v>
          </cell>
        </row>
        <row r="1061">
          <cell r="G1061">
            <v>71383.209999999992</v>
          </cell>
          <cell r="H1061">
            <v>217782.36000000002</v>
          </cell>
        </row>
        <row r="1121">
          <cell r="G1121">
            <v>270928</v>
          </cell>
          <cell r="H1121">
            <v>1050272</v>
          </cell>
        </row>
        <row r="1170">
          <cell r="G1170">
            <v>135620</v>
          </cell>
          <cell r="H1170">
            <v>358734</v>
          </cell>
        </row>
        <row r="1232">
          <cell r="G1232">
            <v>49</v>
          </cell>
          <cell r="H1232">
            <v>582.49</v>
          </cell>
        </row>
        <row r="1233">
          <cell r="G1233">
            <v>458</v>
          </cell>
          <cell r="H1233">
            <v>8995.68</v>
          </cell>
        </row>
        <row r="1234">
          <cell r="G1234">
            <v>160</v>
          </cell>
          <cell r="H1234">
            <v>1361.54</v>
          </cell>
        </row>
        <row r="1293">
          <cell r="G1293">
            <v>213495</v>
          </cell>
          <cell r="H1293">
            <v>895873</v>
          </cell>
        </row>
        <row r="1294">
          <cell r="G1294">
            <v>22195</v>
          </cell>
          <cell r="H1294">
            <v>105777</v>
          </cell>
        </row>
        <row r="1348">
          <cell r="G1348">
            <v>213495</v>
          </cell>
          <cell r="H1348">
            <v>895873</v>
          </cell>
        </row>
        <row r="1349">
          <cell r="G1349">
            <v>22195</v>
          </cell>
          <cell r="H1349">
            <v>105777</v>
          </cell>
        </row>
        <row r="1397">
          <cell r="G1397">
            <v>222805</v>
          </cell>
          <cell r="H1397">
            <v>1056285</v>
          </cell>
        </row>
        <row r="1445">
          <cell r="G1445">
            <v>1095552</v>
          </cell>
          <cell r="H1445">
            <v>9327585</v>
          </cell>
        </row>
        <row r="1567">
          <cell r="G1567">
            <v>36344</v>
          </cell>
          <cell r="H1567">
            <v>122281</v>
          </cell>
        </row>
        <row r="1568">
          <cell r="G1568">
            <v>732904</v>
          </cell>
          <cell r="H1568">
            <v>2119862</v>
          </cell>
        </row>
        <row r="1569">
          <cell r="G1569">
            <v>15388</v>
          </cell>
          <cell r="H1569">
            <v>21496</v>
          </cell>
        </row>
        <row r="1570">
          <cell r="G1570">
            <v>54977</v>
          </cell>
          <cell r="H1570">
            <v>59502</v>
          </cell>
        </row>
        <row r="1571">
          <cell r="G1571">
            <v>204464</v>
          </cell>
          <cell r="H1571">
            <v>180098</v>
          </cell>
        </row>
        <row r="1572">
          <cell r="G1572">
            <v>236896</v>
          </cell>
          <cell r="H1572">
            <v>474775</v>
          </cell>
        </row>
        <row r="1573">
          <cell r="G1573">
            <v>55654</v>
          </cell>
          <cell r="H1573">
            <v>282490</v>
          </cell>
        </row>
        <row r="1686">
          <cell r="G1686">
            <v>56163</v>
          </cell>
          <cell r="H1686">
            <v>256359</v>
          </cell>
        </row>
        <row r="1773">
          <cell r="G1773">
            <v>36698</v>
          </cell>
          <cell r="H1773">
            <v>72494</v>
          </cell>
        </row>
        <row r="1774">
          <cell r="G1774">
            <v>6108</v>
          </cell>
          <cell r="H1774">
            <v>71425</v>
          </cell>
        </row>
        <row r="1775">
          <cell r="G1775">
            <v>89438</v>
          </cell>
          <cell r="H1775">
            <v>282992</v>
          </cell>
        </row>
        <row r="1776">
          <cell r="G1776">
            <v>295414</v>
          </cell>
          <cell r="H1776">
            <v>1399482</v>
          </cell>
        </row>
      </sheetData>
      <sheetData sheetId="4">
        <row r="147">
          <cell r="G147">
            <v>415948.08</v>
          </cell>
          <cell r="H147">
            <v>356153.83999999997</v>
          </cell>
        </row>
        <row r="292">
          <cell r="G292">
            <v>52982</v>
          </cell>
          <cell r="H292">
            <v>170642</v>
          </cell>
        </row>
        <row r="336">
          <cell r="G336">
            <v>5736.38</v>
          </cell>
          <cell r="H336">
            <v>10476.299999999999</v>
          </cell>
        </row>
        <row r="457">
          <cell r="G457">
            <v>1783878.34</v>
          </cell>
          <cell r="H457">
            <v>605599.67000000004</v>
          </cell>
        </row>
        <row r="638">
          <cell r="G638">
            <v>2105640.85</v>
          </cell>
          <cell r="H638">
            <v>1023496.4799999999</v>
          </cell>
        </row>
        <row r="782">
          <cell r="G782">
            <v>395770</v>
          </cell>
          <cell r="H782">
            <v>406852.07999999996</v>
          </cell>
        </row>
        <row r="859">
          <cell r="G859">
            <v>88203</v>
          </cell>
          <cell r="H859">
            <v>89899</v>
          </cell>
        </row>
        <row r="949">
          <cell r="G949">
            <v>163260.06</v>
          </cell>
          <cell r="H949">
            <v>484215.51</v>
          </cell>
        </row>
        <row r="1040">
          <cell r="G1040">
            <v>367192.36</v>
          </cell>
          <cell r="H1040">
            <v>1017851.9299999999</v>
          </cell>
        </row>
        <row r="1097">
          <cell r="G1097">
            <v>270319</v>
          </cell>
          <cell r="H1097">
            <v>911467</v>
          </cell>
        </row>
        <row r="1146">
          <cell r="G1146">
            <v>70428</v>
          </cell>
          <cell r="H1146">
            <v>180058</v>
          </cell>
        </row>
        <row r="1209">
          <cell r="G1209">
            <v>4879.18</v>
          </cell>
          <cell r="H1209">
            <v>35435.480000000003</v>
          </cell>
        </row>
        <row r="1210">
          <cell r="G1210">
            <v>47</v>
          </cell>
          <cell r="H1210">
            <v>1327</v>
          </cell>
        </row>
        <row r="1275">
          <cell r="G1275">
            <v>122379</v>
          </cell>
          <cell r="H1275">
            <v>468955</v>
          </cell>
        </row>
        <row r="1276">
          <cell r="G1276">
            <v>47488</v>
          </cell>
          <cell r="H1276">
            <v>160460</v>
          </cell>
        </row>
        <row r="1336">
          <cell r="G1336">
            <v>128990</v>
          </cell>
          <cell r="H1336">
            <v>501563</v>
          </cell>
        </row>
        <row r="1337">
          <cell r="G1337">
            <v>368967</v>
          </cell>
          <cell r="H1337">
            <v>1055111</v>
          </cell>
        </row>
        <row r="1384">
          <cell r="G1384">
            <v>133451</v>
          </cell>
          <cell r="H1384">
            <v>571629</v>
          </cell>
        </row>
        <row r="1430">
          <cell r="G1430">
            <v>5596070.6399999997</v>
          </cell>
          <cell r="H1430">
            <v>16069487</v>
          </cell>
        </row>
        <row r="1543">
          <cell r="G1543">
            <v>7954</v>
          </cell>
          <cell r="H1543">
            <v>47321</v>
          </cell>
        </row>
        <row r="1544">
          <cell r="G1544">
            <v>431340</v>
          </cell>
          <cell r="H1544">
            <v>1601596</v>
          </cell>
        </row>
        <row r="1545">
          <cell r="G1545">
            <v>10295</v>
          </cell>
          <cell r="H1545">
            <v>17315</v>
          </cell>
        </row>
        <row r="1546">
          <cell r="G1546">
            <v>29724</v>
          </cell>
          <cell r="H1546">
            <v>42493</v>
          </cell>
        </row>
        <row r="1547">
          <cell r="G1547">
            <v>181852</v>
          </cell>
          <cell r="H1547">
            <v>242278</v>
          </cell>
        </row>
        <row r="1548">
          <cell r="G1548">
            <v>238018</v>
          </cell>
          <cell r="H1548">
            <v>473518</v>
          </cell>
        </row>
        <row r="1549">
          <cell r="G1549">
            <v>62065</v>
          </cell>
          <cell r="H1549">
            <v>217527</v>
          </cell>
        </row>
        <row r="1657">
          <cell r="G1657">
            <v>3763</v>
          </cell>
          <cell r="H1657">
            <v>25362</v>
          </cell>
        </row>
        <row r="1737">
          <cell r="G1737">
            <v>40832</v>
          </cell>
          <cell r="H1737">
            <v>84567</v>
          </cell>
        </row>
        <row r="1738">
          <cell r="G1738">
            <v>12993</v>
          </cell>
          <cell r="H1738">
            <v>58489</v>
          </cell>
        </row>
        <row r="1739">
          <cell r="G1739">
            <v>99274</v>
          </cell>
          <cell r="H1739">
            <v>289864</v>
          </cell>
        </row>
        <row r="1740">
          <cell r="G1740">
            <v>268799</v>
          </cell>
          <cell r="H1740">
            <v>1142875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H49"/>
  <sheetViews>
    <sheetView tabSelected="1" topLeftCell="B1" workbookViewId="0">
      <selection activeCell="J53" sqref="J53"/>
    </sheetView>
  </sheetViews>
  <sheetFormatPr baseColWidth="10" defaultRowHeight="15" x14ac:dyDescent="0.25"/>
  <cols>
    <col min="1" max="1" width="18" customWidth="1"/>
    <col min="2" max="2" width="45.28515625" customWidth="1"/>
    <col min="3" max="3" width="24.42578125" customWidth="1"/>
    <col min="4" max="4" width="21.85546875" customWidth="1"/>
    <col min="5" max="5" width="10" customWidth="1"/>
    <col min="6" max="6" width="22.5703125" customWidth="1"/>
    <col min="7" max="7" width="21.140625" customWidth="1"/>
    <col min="8" max="8" width="9" bestFit="1" customWidth="1"/>
  </cols>
  <sheetData>
    <row r="1" spans="1:8" x14ac:dyDescent="0.25">
      <c r="A1" s="1"/>
      <c r="B1" s="2" t="s">
        <v>0</v>
      </c>
      <c r="C1" s="3"/>
      <c r="D1" s="3"/>
      <c r="E1" s="3"/>
      <c r="F1" s="3"/>
      <c r="G1" s="3"/>
      <c r="H1" s="4"/>
    </row>
    <row r="2" spans="1:8" x14ac:dyDescent="0.25">
      <c r="A2" s="5"/>
      <c r="B2" s="6"/>
      <c r="C2" s="7"/>
      <c r="D2" s="7"/>
      <c r="E2" s="7"/>
      <c r="F2" s="7"/>
      <c r="G2" s="7"/>
      <c r="H2" s="8"/>
    </row>
    <row r="3" spans="1:8" x14ac:dyDescent="0.25">
      <c r="A3" s="5"/>
      <c r="B3" s="6"/>
      <c r="C3" s="7"/>
      <c r="D3" s="7"/>
      <c r="E3" s="7"/>
      <c r="F3" s="7"/>
      <c r="G3" s="7"/>
      <c r="H3" s="8"/>
    </row>
    <row r="4" spans="1:8" x14ac:dyDescent="0.25">
      <c r="A4" s="5"/>
      <c r="B4" s="6"/>
      <c r="C4" s="7"/>
      <c r="D4" s="7"/>
      <c r="E4" s="7"/>
      <c r="F4" s="7"/>
      <c r="G4" s="7"/>
      <c r="H4" s="8"/>
    </row>
    <row r="5" spans="1:8" x14ac:dyDescent="0.25">
      <c r="A5" s="5"/>
      <c r="B5" s="6"/>
      <c r="C5" s="7"/>
      <c r="D5" s="7"/>
      <c r="E5" s="7"/>
      <c r="F5" s="7"/>
      <c r="G5" s="7"/>
      <c r="H5" s="8"/>
    </row>
    <row r="6" spans="1:8" ht="15.75" thickBot="1" x14ac:dyDescent="0.3">
      <c r="A6" s="9"/>
      <c r="B6" s="10"/>
      <c r="C6" s="11"/>
      <c r="D6" s="11"/>
      <c r="E6" s="11"/>
      <c r="F6" s="11"/>
      <c r="G6" s="11"/>
      <c r="H6" s="12"/>
    </row>
    <row r="7" spans="1:8" x14ac:dyDescent="0.25">
      <c r="A7" s="13" t="s">
        <v>1</v>
      </c>
      <c r="B7" s="14" t="s">
        <v>2</v>
      </c>
      <c r="C7" s="14" t="s">
        <v>3</v>
      </c>
      <c r="D7" s="14"/>
      <c r="E7" s="14"/>
      <c r="F7" s="14" t="s">
        <v>4</v>
      </c>
      <c r="G7" s="14"/>
      <c r="H7" s="15"/>
    </row>
    <row r="8" spans="1:8" ht="15.75" thickBot="1" x14ac:dyDescent="0.3">
      <c r="A8" s="16"/>
      <c r="B8" s="17"/>
      <c r="C8" s="18">
        <v>43647</v>
      </c>
      <c r="D8" s="18">
        <v>44013</v>
      </c>
      <c r="E8" s="19" t="s">
        <v>5</v>
      </c>
      <c r="F8" s="18">
        <v>43647</v>
      </c>
      <c r="G8" s="18">
        <v>44013</v>
      </c>
      <c r="H8" s="20" t="s">
        <v>5</v>
      </c>
    </row>
    <row r="9" spans="1:8" x14ac:dyDescent="0.25">
      <c r="A9" s="21" t="s">
        <v>6</v>
      </c>
      <c r="B9" s="22" t="s">
        <v>7</v>
      </c>
      <c r="C9" s="23">
        <f>'[1]PA 2019'!G147</f>
        <v>338867</v>
      </c>
      <c r="D9" s="23">
        <f>'[1]PA 2020'!G147</f>
        <v>415948.08</v>
      </c>
      <c r="E9" s="24">
        <f>D9/C9-1</f>
        <v>0.22746705934776767</v>
      </c>
      <c r="F9" s="25">
        <f>'[1]PA 2019'!H147</f>
        <v>315745.65000000002</v>
      </c>
      <c r="G9" s="26">
        <f>'[1]PA 2020'!H147</f>
        <v>356153.83999999997</v>
      </c>
      <c r="H9" s="24">
        <f>G9/F9-1</f>
        <v>0.12797702834544178</v>
      </c>
    </row>
    <row r="10" spans="1:8" x14ac:dyDescent="0.25">
      <c r="A10" s="27" t="s">
        <v>8</v>
      </c>
      <c r="B10" s="28" t="s">
        <v>9</v>
      </c>
      <c r="C10" s="29">
        <f>'[1]PA 2019'!G292</f>
        <v>100845</v>
      </c>
      <c r="D10" s="30">
        <f>'[1]PA 2020'!G292</f>
        <v>52982</v>
      </c>
      <c r="E10" s="31">
        <f t="shared" ref="E10:E17" si="0">D10/C10-1</f>
        <v>-0.47461946551638656</v>
      </c>
      <c r="F10" s="29">
        <f>'[1]PA 2019'!H292</f>
        <v>41030</v>
      </c>
      <c r="G10" s="32">
        <f>'[1]PA 2020'!H292</f>
        <v>170642</v>
      </c>
      <c r="H10" s="31">
        <f t="shared" ref="H10:H17" si="1">G10/F10-1</f>
        <v>3.1589568608335368</v>
      </c>
    </row>
    <row r="11" spans="1:8" x14ac:dyDescent="0.25">
      <c r="A11" s="33" t="s">
        <v>10</v>
      </c>
      <c r="B11" s="34" t="s">
        <v>11</v>
      </c>
      <c r="C11" s="35">
        <v>0</v>
      </c>
      <c r="D11" s="23">
        <f>'[1]PA 2020'!G336</f>
        <v>5736.38</v>
      </c>
      <c r="E11" s="36" t="e">
        <f t="shared" si="0"/>
        <v>#DIV/0!</v>
      </c>
      <c r="F11" s="35">
        <v>0</v>
      </c>
      <c r="G11" s="23">
        <f>'[1]PA 2020'!H336</f>
        <v>10476.299999999999</v>
      </c>
      <c r="H11" s="36" t="e">
        <f t="shared" si="1"/>
        <v>#DIV/0!</v>
      </c>
    </row>
    <row r="12" spans="1:8" x14ac:dyDescent="0.25">
      <c r="A12" s="27" t="s">
        <v>12</v>
      </c>
      <c r="B12" s="28" t="s">
        <v>13</v>
      </c>
      <c r="C12" s="29">
        <f>'[1]PA 2019'!G458</f>
        <v>3075824.98</v>
      </c>
      <c r="D12" s="30">
        <f>'[1]PA 2020'!G457</f>
        <v>1783878.34</v>
      </c>
      <c r="E12" s="31">
        <f t="shared" si="0"/>
        <v>-0.42003255985000809</v>
      </c>
      <c r="F12" s="29">
        <f>'[1]PA 2019'!H458</f>
        <v>11370030.18</v>
      </c>
      <c r="G12" s="30">
        <f>'[1]PA 2020'!H457</f>
        <v>605599.67000000004</v>
      </c>
      <c r="H12" s="31">
        <f t="shared" si="1"/>
        <v>-0.94673719766678754</v>
      </c>
    </row>
    <row r="13" spans="1:8" x14ac:dyDescent="0.25">
      <c r="A13" s="33" t="s">
        <v>14</v>
      </c>
      <c r="B13" s="34" t="s">
        <v>15</v>
      </c>
      <c r="C13" s="35">
        <f>'[1]PA 2019'!G644</f>
        <v>1779848.06</v>
      </c>
      <c r="D13" s="23">
        <f>'[1]PA 2020'!G638</f>
        <v>2105640.85</v>
      </c>
      <c r="E13" s="36">
        <f t="shared" si="0"/>
        <v>0.18304528196637193</v>
      </c>
      <c r="F13" s="35">
        <f>'[1]PA 2019'!H644</f>
        <v>1069806.78</v>
      </c>
      <c r="G13" s="23">
        <f>'[1]PA 2020'!H638</f>
        <v>1023496.4799999999</v>
      </c>
      <c r="H13" s="36">
        <f t="shared" si="1"/>
        <v>-4.3288471213465463E-2</v>
      </c>
    </row>
    <row r="14" spans="1:8" x14ac:dyDescent="0.25">
      <c r="A14" s="27" t="s">
        <v>16</v>
      </c>
      <c r="B14" s="28" t="s">
        <v>17</v>
      </c>
      <c r="C14" s="29">
        <f>'[1]PA 2019'!G788</f>
        <v>544309</v>
      </c>
      <c r="D14" s="30">
        <f>'[1]PA 2020'!G782</f>
        <v>395770</v>
      </c>
      <c r="E14" s="31">
        <f t="shared" si="0"/>
        <v>-0.27289462419324317</v>
      </c>
      <c r="F14" s="29">
        <f>'[1]PA 2019'!H788</f>
        <v>442511.77999999997</v>
      </c>
      <c r="G14" s="30">
        <f>'[1]PA 2020'!H782</f>
        <v>406852.07999999996</v>
      </c>
      <c r="H14" s="31">
        <f t="shared" si="1"/>
        <v>-8.0584747371019172E-2</v>
      </c>
    </row>
    <row r="15" spans="1:8" x14ac:dyDescent="0.25">
      <c r="A15" s="33" t="s">
        <v>18</v>
      </c>
      <c r="B15" s="34" t="s">
        <v>19</v>
      </c>
      <c r="C15" s="35">
        <f>'[1]PA 2019'!G865</f>
        <v>244671</v>
      </c>
      <c r="D15" s="35">
        <f>'[1]PA 2020'!G859</f>
        <v>88203</v>
      </c>
      <c r="E15" s="36">
        <f t="shared" si="0"/>
        <v>-0.63950366001692061</v>
      </c>
      <c r="F15" s="35">
        <f>'[1]PA 2019'!H865</f>
        <v>273123</v>
      </c>
      <c r="G15" s="35">
        <f>'[1]PA 2020'!H859</f>
        <v>89899</v>
      </c>
      <c r="H15" s="36">
        <f t="shared" si="1"/>
        <v>-0.67084793298257561</v>
      </c>
    </row>
    <row r="16" spans="1:8" x14ac:dyDescent="0.25">
      <c r="A16" s="27" t="s">
        <v>20</v>
      </c>
      <c r="B16" s="28" t="s">
        <v>21</v>
      </c>
      <c r="C16" s="29">
        <f>'[1]PA 2019'!G960</f>
        <v>219851.87</v>
      </c>
      <c r="D16" s="29">
        <f>'[1]PA 2020'!G949</f>
        <v>163260.06</v>
      </c>
      <c r="E16" s="31">
        <f t="shared" si="0"/>
        <v>-0.25740881803734483</v>
      </c>
      <c r="F16" s="29">
        <f>'[1]PA 2019'!H960</f>
        <v>281500.37</v>
      </c>
      <c r="G16" s="29">
        <f>'[1]PA 2020'!H949</f>
        <v>484215.51</v>
      </c>
      <c r="H16" s="31">
        <f t="shared" si="1"/>
        <v>0.72012388473947664</v>
      </c>
    </row>
    <row r="17" spans="1:8" ht="15.75" thickBot="1" x14ac:dyDescent="0.3">
      <c r="A17" s="37" t="s">
        <v>22</v>
      </c>
      <c r="B17" s="38" t="s">
        <v>23</v>
      </c>
      <c r="C17" s="39">
        <f>'[1]PA 2019'!G1061</f>
        <v>71383.209999999992</v>
      </c>
      <c r="D17" s="40">
        <f>'[1]PA 2020'!G1040</f>
        <v>367192.36</v>
      </c>
      <c r="E17" s="41">
        <f t="shared" si="0"/>
        <v>4.1439597630871461</v>
      </c>
      <c r="F17" s="39">
        <f>'[1]PA 2019'!H1061</f>
        <v>217782.36000000002</v>
      </c>
      <c r="G17" s="40">
        <f>'[1]PA 2020'!H1040</f>
        <v>1017851.9299999999</v>
      </c>
      <c r="H17" s="41">
        <f t="shared" si="1"/>
        <v>3.6737115439469008</v>
      </c>
    </row>
    <row r="18" spans="1:8" ht="15.75" thickBot="1" x14ac:dyDescent="0.3">
      <c r="B18" s="42"/>
      <c r="C18" s="43"/>
      <c r="D18" s="43"/>
      <c r="E18" s="44"/>
      <c r="H18" s="44"/>
    </row>
    <row r="19" spans="1:8" ht="16.5" thickBot="1" x14ac:dyDescent="0.3">
      <c r="A19" s="45" t="s">
        <v>24</v>
      </c>
      <c r="B19" s="46"/>
      <c r="C19" s="47">
        <f>SUM(C9:C17)</f>
        <v>6375600.1200000001</v>
      </c>
      <c r="D19" s="48">
        <f>SUM(D9:D17)</f>
        <v>5378611.0700000003</v>
      </c>
      <c r="E19" s="49">
        <f>D19/C19-1</f>
        <v>-0.15637571855745558</v>
      </c>
      <c r="F19" s="47">
        <f>SUM(F9:F17)</f>
        <v>14011530.119999997</v>
      </c>
      <c r="G19" s="48">
        <f>SUM(G9:G17)</f>
        <v>4165186.8099999996</v>
      </c>
      <c r="H19" s="49">
        <f>G19/F19-1</f>
        <v>-0.7027314808355849</v>
      </c>
    </row>
    <row r="20" spans="1:8" ht="15.75" thickBot="1" x14ac:dyDescent="0.3">
      <c r="B20" s="42"/>
      <c r="C20" s="43"/>
      <c r="D20" s="43"/>
    </row>
    <row r="21" spans="1:8" x14ac:dyDescent="0.25">
      <c r="A21" s="13" t="s">
        <v>1</v>
      </c>
      <c r="B21" s="14" t="s">
        <v>2</v>
      </c>
      <c r="C21" s="14" t="s">
        <v>3</v>
      </c>
      <c r="D21" s="14"/>
      <c r="E21" s="14"/>
      <c r="F21" s="14" t="s">
        <v>4</v>
      </c>
      <c r="G21" s="14"/>
      <c r="H21" s="15"/>
    </row>
    <row r="22" spans="1:8" ht="15.75" thickBot="1" x14ac:dyDescent="0.3">
      <c r="A22" s="16"/>
      <c r="B22" s="17"/>
      <c r="C22" s="18">
        <v>43647</v>
      </c>
      <c r="D22" s="18">
        <v>44013</v>
      </c>
      <c r="E22" s="19" t="s">
        <v>5</v>
      </c>
      <c r="F22" s="18">
        <v>43647</v>
      </c>
      <c r="G22" s="18">
        <v>44013</v>
      </c>
      <c r="H22" s="20" t="s">
        <v>5</v>
      </c>
    </row>
    <row r="23" spans="1:8" x14ac:dyDescent="0.25">
      <c r="A23" s="21" t="s">
        <v>25</v>
      </c>
      <c r="B23" s="22" t="s">
        <v>26</v>
      </c>
      <c r="C23" s="50">
        <f>'[1]PA 2019'!G1121</f>
        <v>270928</v>
      </c>
      <c r="D23" s="35">
        <f>'[1]PA 2020'!G1097</f>
        <v>270319</v>
      </c>
      <c r="E23" s="24">
        <f t="shared" ref="E23:E42" si="2">D23/C23-1</f>
        <v>-2.2478296816866861E-3</v>
      </c>
      <c r="F23" s="50">
        <f>'[1]PA 2019'!H1121</f>
        <v>1050272</v>
      </c>
      <c r="G23" s="35">
        <f>'[1]PA 2020'!H1097</f>
        <v>911467</v>
      </c>
      <c r="H23" s="24">
        <f t="shared" ref="H23:H40" si="3">G23/F23-1</f>
        <v>-0.13216100210231252</v>
      </c>
    </row>
    <row r="24" spans="1:8" x14ac:dyDescent="0.25">
      <c r="A24" s="27" t="s">
        <v>27</v>
      </c>
      <c r="B24" s="28" t="s">
        <v>28</v>
      </c>
      <c r="C24" s="51">
        <f>'[1]PA 2019'!G1170</f>
        <v>135620</v>
      </c>
      <c r="D24" s="29">
        <f>'[1]PA 2020'!G1146</f>
        <v>70428</v>
      </c>
      <c r="E24" s="52">
        <f t="shared" si="2"/>
        <v>-0.48069606252765074</v>
      </c>
      <c r="F24" s="51">
        <f>'[1]PA 2019'!H1170</f>
        <v>358734</v>
      </c>
      <c r="G24" s="29">
        <f>'[1]PA 2020'!H1146</f>
        <v>180058</v>
      </c>
      <c r="H24" s="52">
        <f t="shared" si="3"/>
        <v>-0.49807378168782446</v>
      </c>
    </row>
    <row r="25" spans="1:8" x14ac:dyDescent="0.25">
      <c r="A25" s="33" t="s">
        <v>29</v>
      </c>
      <c r="B25" s="34" t="s">
        <v>30</v>
      </c>
      <c r="C25" s="53">
        <f>'[1]PA 2019'!G1232+'[1]PA 2019'!G1233</f>
        <v>507</v>
      </c>
      <c r="D25" s="23">
        <f>'[1]PA 2020'!G1209</f>
        <v>4879.18</v>
      </c>
      <c r="E25" s="54">
        <f t="shared" si="2"/>
        <v>8.6236291913215002</v>
      </c>
      <c r="F25" s="53">
        <f>'[1]PA 2019'!H1232+'[1]PA 2019'!H1233</f>
        <v>9578.17</v>
      </c>
      <c r="G25" s="23">
        <f>'[1]PA 2020'!H1209</f>
        <v>35435.480000000003</v>
      </c>
      <c r="H25" s="54">
        <f t="shared" si="3"/>
        <v>2.6996085891146224</v>
      </c>
    </row>
    <row r="26" spans="1:8" x14ac:dyDescent="0.25">
      <c r="A26" s="27" t="s">
        <v>31</v>
      </c>
      <c r="B26" s="28" t="s">
        <v>32</v>
      </c>
      <c r="C26" s="51">
        <f>'[1]PA 2019'!G1234</f>
        <v>160</v>
      </c>
      <c r="D26" s="29">
        <f>'[1]PA 2020'!G1210</f>
        <v>47</v>
      </c>
      <c r="E26" s="52">
        <f t="shared" si="2"/>
        <v>-0.70625000000000004</v>
      </c>
      <c r="F26" s="51">
        <f>'[1]PA 2019'!H1234</f>
        <v>1361.54</v>
      </c>
      <c r="G26" s="29">
        <f>'[1]PA 2020'!H1210</f>
        <v>1327</v>
      </c>
      <c r="H26" s="52">
        <f t="shared" si="3"/>
        <v>-2.5368332917137915E-2</v>
      </c>
    </row>
    <row r="27" spans="1:8" x14ac:dyDescent="0.25">
      <c r="A27" s="33" t="s">
        <v>33</v>
      </c>
      <c r="B27" s="34" t="s">
        <v>34</v>
      </c>
      <c r="C27" s="53">
        <f>'[1]PA 2019'!G1293</f>
        <v>213495</v>
      </c>
      <c r="D27" s="35">
        <f>'[1]PA 2020'!G1275</f>
        <v>122379</v>
      </c>
      <c r="E27" s="54">
        <f t="shared" si="2"/>
        <v>-0.42678282863767303</v>
      </c>
      <c r="F27" s="53">
        <f>'[1]PA 2019'!H1293</f>
        <v>895873</v>
      </c>
      <c r="G27" s="35">
        <f>'[1]PA 2020'!H1275</f>
        <v>468955</v>
      </c>
      <c r="H27" s="54">
        <f t="shared" si="3"/>
        <v>-0.47653852722428292</v>
      </c>
    </row>
    <row r="28" spans="1:8" x14ac:dyDescent="0.25">
      <c r="A28" s="27" t="s">
        <v>35</v>
      </c>
      <c r="B28" s="28" t="s">
        <v>36</v>
      </c>
      <c r="C28" s="29">
        <f>'[1]PA 2019'!G1294</f>
        <v>22195</v>
      </c>
      <c r="D28" s="29">
        <f>'[1]PA 2020'!G1276</f>
        <v>47488</v>
      </c>
      <c r="E28" s="52">
        <f t="shared" si="2"/>
        <v>1.1395809867087183</v>
      </c>
      <c r="F28" s="29">
        <f>'[1]PA 2019'!H1294</f>
        <v>105777</v>
      </c>
      <c r="G28" s="29">
        <f>'[1]PA 2020'!H1276</f>
        <v>160460</v>
      </c>
      <c r="H28" s="52">
        <f t="shared" si="3"/>
        <v>0.51696493566654378</v>
      </c>
    </row>
    <row r="29" spans="1:8" x14ac:dyDescent="0.25">
      <c r="A29" s="33" t="s">
        <v>37</v>
      </c>
      <c r="B29" s="55" t="s">
        <v>38</v>
      </c>
      <c r="C29" s="53">
        <f>'[1]PA 2019'!G1348</f>
        <v>213495</v>
      </c>
      <c r="D29" s="56">
        <f>'[1]PA 2020'!G1336</f>
        <v>128990</v>
      </c>
      <c r="E29" s="57">
        <f t="shared" si="2"/>
        <v>-0.3958172322536827</v>
      </c>
      <c r="F29" s="53">
        <f>'[1]PA 2019'!H1348</f>
        <v>895873</v>
      </c>
      <c r="G29" s="56">
        <f>'[1]PA 2020'!H1336</f>
        <v>501563</v>
      </c>
      <c r="H29" s="57">
        <f t="shared" si="3"/>
        <v>-0.44014051098760654</v>
      </c>
    </row>
    <row r="30" spans="1:8" x14ac:dyDescent="0.25">
      <c r="A30" s="27" t="s">
        <v>39</v>
      </c>
      <c r="B30" s="28" t="s">
        <v>40</v>
      </c>
      <c r="C30" s="51">
        <f>'[1]PA 2019'!G1349</f>
        <v>22195</v>
      </c>
      <c r="D30" s="29">
        <f>'[1]PA 2020'!G1337</f>
        <v>368967</v>
      </c>
      <c r="E30" s="52">
        <f t="shared" si="2"/>
        <v>15.623879252083803</v>
      </c>
      <c r="F30" s="51">
        <f>'[1]PA 2019'!H1349</f>
        <v>105777</v>
      </c>
      <c r="G30" s="29">
        <f>'[1]PA 2020'!H1337</f>
        <v>1055111</v>
      </c>
      <c r="H30" s="52">
        <f t="shared" si="3"/>
        <v>8.9748622101212927</v>
      </c>
    </row>
    <row r="31" spans="1:8" x14ac:dyDescent="0.25">
      <c r="A31" s="33" t="s">
        <v>41</v>
      </c>
      <c r="B31" s="34" t="s">
        <v>42</v>
      </c>
      <c r="C31" s="53">
        <f>'[1]PA 2019'!G1397</f>
        <v>222805</v>
      </c>
      <c r="D31" s="56">
        <f>'[1]PA 2020'!G1384</f>
        <v>133451</v>
      </c>
      <c r="E31" s="57">
        <f t="shared" si="2"/>
        <v>-0.40104126927133588</v>
      </c>
      <c r="F31" s="53">
        <f>'[1]PA 2019'!H1397</f>
        <v>1056285</v>
      </c>
      <c r="G31" s="56">
        <f>'[1]PA 2020'!H1384</f>
        <v>571629</v>
      </c>
      <c r="H31" s="54">
        <f t="shared" si="3"/>
        <v>-0.4588307133018078</v>
      </c>
    </row>
    <row r="32" spans="1:8" x14ac:dyDescent="0.25">
      <c r="A32" s="27" t="s">
        <v>43</v>
      </c>
      <c r="B32" s="28" t="s">
        <v>44</v>
      </c>
      <c r="C32" s="51">
        <f>'[1]PA 2019'!G1567</f>
        <v>36344</v>
      </c>
      <c r="D32" s="29">
        <f>'[1]PA 2020'!G1543</f>
        <v>7954</v>
      </c>
      <c r="E32" s="52">
        <f t="shared" si="2"/>
        <v>-0.78114681928241247</v>
      </c>
      <c r="F32" s="51">
        <f>'[1]PA 2019'!H1567</f>
        <v>122281</v>
      </c>
      <c r="G32" s="29">
        <f>'[1]PA 2020'!H1543</f>
        <v>47321</v>
      </c>
      <c r="H32" s="52">
        <f t="shared" si="3"/>
        <v>-0.61301428676572811</v>
      </c>
    </row>
    <row r="33" spans="1:8" x14ac:dyDescent="0.25">
      <c r="A33" s="33" t="s">
        <v>45</v>
      </c>
      <c r="B33" s="34" t="s">
        <v>46</v>
      </c>
      <c r="C33" s="53">
        <f>'[1]PA 2019'!G1568</f>
        <v>732904</v>
      </c>
      <c r="D33" s="56">
        <f>'[1]PA 2020'!G1544</f>
        <v>431340</v>
      </c>
      <c r="E33" s="54">
        <f t="shared" si="2"/>
        <v>-0.41146453014310191</v>
      </c>
      <c r="F33" s="53">
        <f>'[1]PA 2019'!H1568</f>
        <v>2119862</v>
      </c>
      <c r="G33" s="56">
        <f>'[1]PA 2020'!H1544</f>
        <v>1601596</v>
      </c>
      <c r="H33" s="54">
        <f t="shared" si="3"/>
        <v>-0.24448100866943223</v>
      </c>
    </row>
    <row r="34" spans="1:8" x14ac:dyDescent="0.25">
      <c r="A34" s="27" t="s">
        <v>47</v>
      </c>
      <c r="B34" s="28" t="s">
        <v>48</v>
      </c>
      <c r="C34" s="51">
        <f>'[1]PA 2019'!G1569</f>
        <v>15388</v>
      </c>
      <c r="D34" s="29">
        <f>'[1]PA 2020'!G1545</f>
        <v>10295</v>
      </c>
      <c r="E34" s="52">
        <f t="shared" si="2"/>
        <v>-0.33097218611905377</v>
      </c>
      <c r="F34" s="51">
        <f>'[1]PA 2019'!H1569</f>
        <v>21496</v>
      </c>
      <c r="G34" s="29">
        <f>'[1]PA 2020'!H1545</f>
        <v>17315</v>
      </c>
      <c r="H34" s="52">
        <f>G34/F34-1</f>
        <v>-0.19450130256791964</v>
      </c>
    </row>
    <row r="35" spans="1:8" x14ac:dyDescent="0.25">
      <c r="A35" s="33" t="s">
        <v>49</v>
      </c>
      <c r="B35" s="34" t="s">
        <v>50</v>
      </c>
      <c r="C35" s="53">
        <f>'[1]PA 2019'!G1570</f>
        <v>54977</v>
      </c>
      <c r="D35" s="56">
        <f>'[1]PA 2020'!G1546</f>
        <v>29724</v>
      </c>
      <c r="E35" s="54">
        <f t="shared" si="2"/>
        <v>-0.45933754115357328</v>
      </c>
      <c r="F35" s="53">
        <f>'[1]PA 2019'!H1570</f>
        <v>59502</v>
      </c>
      <c r="G35" s="56">
        <f>'[1]PA 2020'!H1546</f>
        <v>42493</v>
      </c>
      <c r="H35" s="54">
        <f t="shared" si="3"/>
        <v>-0.28585593761554229</v>
      </c>
    </row>
    <row r="36" spans="1:8" x14ac:dyDescent="0.25">
      <c r="A36" s="27" t="s">
        <v>51</v>
      </c>
      <c r="B36" s="28" t="s">
        <v>52</v>
      </c>
      <c r="C36" s="51">
        <f>'[1]PA 2019'!G1571</f>
        <v>204464</v>
      </c>
      <c r="D36" s="29">
        <f>'[1]PA 2020'!G1547</f>
        <v>181852</v>
      </c>
      <c r="E36" s="52">
        <f t="shared" si="2"/>
        <v>-0.11059159558650911</v>
      </c>
      <c r="F36" s="51">
        <f>'[1]PA 2019'!H1571</f>
        <v>180098</v>
      </c>
      <c r="G36" s="29">
        <f>'[1]PA 2020'!H1547</f>
        <v>242278</v>
      </c>
      <c r="H36" s="52">
        <f t="shared" si="3"/>
        <v>0.3452564714766404</v>
      </c>
    </row>
    <row r="37" spans="1:8" x14ac:dyDescent="0.25">
      <c r="A37" s="33" t="s">
        <v>53</v>
      </c>
      <c r="B37" s="34" t="s">
        <v>54</v>
      </c>
      <c r="C37" s="53">
        <f>'[1]PA 2019'!G1572</f>
        <v>236896</v>
      </c>
      <c r="D37" s="56">
        <f>'[1]PA 2020'!G1548</f>
        <v>238018</v>
      </c>
      <c r="E37" s="54">
        <f t="shared" si="2"/>
        <v>4.7362555720653621E-3</v>
      </c>
      <c r="F37" s="53">
        <f>'[1]PA 2019'!H1572</f>
        <v>474775</v>
      </c>
      <c r="G37" s="56">
        <f>'[1]PA 2020'!H1548</f>
        <v>473518</v>
      </c>
      <c r="H37" s="54">
        <f t="shared" si="3"/>
        <v>-2.647569901532254E-3</v>
      </c>
    </row>
    <row r="38" spans="1:8" x14ac:dyDescent="0.25">
      <c r="A38" s="27" t="s">
        <v>55</v>
      </c>
      <c r="B38" s="28" t="s">
        <v>56</v>
      </c>
      <c r="C38" s="51">
        <f>'[1]PA 2019'!G1573</f>
        <v>55654</v>
      </c>
      <c r="D38" s="29">
        <f>'[1]PA 2020'!G1549</f>
        <v>62065</v>
      </c>
      <c r="E38" s="52">
        <f t="shared" si="2"/>
        <v>0.11519387645092904</v>
      </c>
      <c r="F38" s="51">
        <f>'[1]PA 2019'!H1573</f>
        <v>282490</v>
      </c>
      <c r="G38" s="29">
        <f>'[1]PA 2020'!H1549</f>
        <v>217527</v>
      </c>
      <c r="H38" s="52">
        <f>G38/F38-1</f>
        <v>-0.22996566250132744</v>
      </c>
    </row>
    <row r="39" spans="1:8" x14ac:dyDescent="0.25">
      <c r="A39" s="33" t="s">
        <v>57</v>
      </c>
      <c r="B39" s="34" t="s">
        <v>58</v>
      </c>
      <c r="C39" s="53">
        <f>'[1]PA 2019'!G1773</f>
        <v>36698</v>
      </c>
      <c r="D39" s="56">
        <f>'[1]PA 2020'!G1737</f>
        <v>40832</v>
      </c>
      <c r="E39" s="54">
        <f t="shared" si="2"/>
        <v>0.11264919069159074</v>
      </c>
      <c r="F39" s="53">
        <f>'[1]PA 2019'!H1773</f>
        <v>72494</v>
      </c>
      <c r="G39" s="56">
        <f>'[1]PA 2020'!H1737</f>
        <v>84567</v>
      </c>
      <c r="H39" s="54">
        <f t="shared" si="3"/>
        <v>0.16653792037961757</v>
      </c>
    </row>
    <row r="40" spans="1:8" x14ac:dyDescent="0.25">
      <c r="A40" s="27" t="s">
        <v>59</v>
      </c>
      <c r="B40" s="28" t="s">
        <v>60</v>
      </c>
      <c r="C40" s="51">
        <f>'[1]PA 2019'!G1774</f>
        <v>6108</v>
      </c>
      <c r="D40" s="29">
        <f>'[1]PA 2020'!G1738</f>
        <v>12993</v>
      </c>
      <c r="E40" s="52">
        <f t="shared" si="2"/>
        <v>1.1272102161100195</v>
      </c>
      <c r="F40" s="29">
        <f>'[1]PA 2019'!H1774</f>
        <v>71425</v>
      </c>
      <c r="G40" s="29">
        <f>'[1]PA 2020'!H1738</f>
        <v>58489</v>
      </c>
      <c r="H40" s="52">
        <f t="shared" si="3"/>
        <v>-0.18111305565278268</v>
      </c>
    </row>
    <row r="41" spans="1:8" x14ac:dyDescent="0.25">
      <c r="A41" s="33" t="s">
        <v>61</v>
      </c>
      <c r="B41" s="34" t="s">
        <v>62</v>
      </c>
      <c r="C41" s="53">
        <f>'[1]PA 2019'!G1775</f>
        <v>89438</v>
      </c>
      <c r="D41" s="56">
        <f>'[1]PA 2020'!G1739</f>
        <v>99274</v>
      </c>
      <c r="E41" s="54">
        <f t="shared" si="2"/>
        <v>0.10997562557302265</v>
      </c>
      <c r="F41" s="53">
        <f>'[1]PA 2019'!H1775</f>
        <v>282992</v>
      </c>
      <c r="G41" s="56">
        <f>'[1]PA 2020'!H1739</f>
        <v>289864</v>
      </c>
      <c r="H41" s="54">
        <f>G41/F41-1</f>
        <v>2.4283371968112144E-2</v>
      </c>
    </row>
    <row r="42" spans="1:8" ht="15.75" thickBot="1" x14ac:dyDescent="0.3">
      <c r="A42" s="58" t="s">
        <v>63</v>
      </c>
      <c r="B42" s="59" t="s">
        <v>64</v>
      </c>
      <c r="C42" s="60">
        <f>'[1]PA 2019'!G1776</f>
        <v>295414</v>
      </c>
      <c r="D42" s="60">
        <f>'[1]PA 2020'!G1740</f>
        <v>268799</v>
      </c>
      <c r="E42" s="61">
        <f t="shared" si="2"/>
        <v>-9.0093902117028946E-2</v>
      </c>
      <c r="F42" s="60">
        <f>'[1]PA 2019'!H1776</f>
        <v>1399482</v>
      </c>
      <c r="G42" s="60">
        <f>'[1]PA 2020'!H1740</f>
        <v>1142875</v>
      </c>
      <c r="H42" s="61">
        <f>G42/F42-1</f>
        <v>-0.18335855695178649</v>
      </c>
    </row>
    <row r="43" spans="1:8" ht="15.75" thickBot="1" x14ac:dyDescent="0.3"/>
    <row r="44" spans="1:8" ht="16.5" thickBot="1" x14ac:dyDescent="0.3">
      <c r="A44" s="45" t="s">
        <v>65</v>
      </c>
      <c r="B44" s="46"/>
      <c r="C44" s="47">
        <f>SUM(C23:C42)</f>
        <v>2865685</v>
      </c>
      <c r="D44" s="48">
        <f>SUM(D23:D42)</f>
        <v>2530094.1799999997</v>
      </c>
      <c r="E44" s="62">
        <f>D44/C44-1</f>
        <v>-0.11710666734131636</v>
      </c>
      <c r="F44" s="47">
        <f>SUM(F23:F42)</f>
        <v>9566427.7100000009</v>
      </c>
      <c r="G44" s="48">
        <f>SUM(G23:G42)</f>
        <v>8103848.4800000004</v>
      </c>
      <c r="H44" s="49">
        <f>G44/F44-1</f>
        <v>-0.15288666515204352</v>
      </c>
    </row>
    <row r="45" spans="1:8" ht="15.75" thickBot="1" x14ac:dyDescent="0.3"/>
    <row r="46" spans="1:8" x14ac:dyDescent="0.25">
      <c r="A46" s="13" t="s">
        <v>1</v>
      </c>
      <c r="B46" s="14" t="s">
        <v>2</v>
      </c>
      <c r="C46" s="14" t="s">
        <v>3</v>
      </c>
      <c r="D46" s="14"/>
      <c r="E46" s="14"/>
      <c r="F46" s="14" t="s">
        <v>4</v>
      </c>
      <c r="G46" s="14"/>
      <c r="H46" s="15"/>
    </row>
    <row r="47" spans="1:8" ht="15.75" thickBot="1" x14ac:dyDescent="0.3">
      <c r="A47" s="16"/>
      <c r="B47" s="17"/>
      <c r="C47" s="18">
        <v>43647</v>
      </c>
      <c r="D47" s="18">
        <v>44013</v>
      </c>
      <c r="E47" s="19" t="s">
        <v>5</v>
      </c>
      <c r="F47" s="18">
        <v>43647</v>
      </c>
      <c r="G47" s="18">
        <v>44013</v>
      </c>
      <c r="H47" s="20" t="s">
        <v>5</v>
      </c>
    </row>
    <row r="48" spans="1:8" x14ac:dyDescent="0.25">
      <c r="A48" s="63" t="s">
        <v>66</v>
      </c>
      <c r="B48" s="64" t="s">
        <v>67</v>
      </c>
      <c r="C48" s="65">
        <f>'[1]PA 2019'!G1445</f>
        <v>1095552</v>
      </c>
      <c r="D48" s="66">
        <f>'[1]PA 2020'!G1430</f>
        <v>5596070.6399999997</v>
      </c>
      <c r="E48" s="67">
        <f>D48/C48-1</f>
        <v>4.1079918068699612</v>
      </c>
      <c r="F48" s="65">
        <f>'[1]PA 2019'!H1445</f>
        <v>9327585</v>
      </c>
      <c r="G48" s="66">
        <f>'[1]PA 2020'!H1430</f>
        <v>16069487</v>
      </c>
      <c r="H48" s="67">
        <f>G48/F48-1</f>
        <v>0.72279180516714669</v>
      </c>
    </row>
    <row r="49" spans="1:8" ht="15.75" thickBot="1" x14ac:dyDescent="0.3">
      <c r="A49" s="58" t="s">
        <v>68</v>
      </c>
      <c r="B49" s="59" t="s">
        <v>69</v>
      </c>
      <c r="C49" s="68">
        <f>'[1]PA 2019'!G1686</f>
        <v>56163</v>
      </c>
      <c r="D49" s="60">
        <f>'[1]PA 2020'!G1657</f>
        <v>3763</v>
      </c>
      <c r="E49" s="69">
        <f>D49/C49-1</f>
        <v>-0.93299859337998325</v>
      </c>
      <c r="F49" s="68">
        <f>'[1]PA 2019'!H1686</f>
        <v>256359</v>
      </c>
      <c r="G49" s="60">
        <f>'[1]PA 2020'!H1657</f>
        <v>25362</v>
      </c>
      <c r="H49" s="69">
        <f>G49/F49-1</f>
        <v>-0.9010684235778732</v>
      </c>
    </row>
  </sheetData>
  <mergeCells count="16">
    <mergeCell ref="A46:A47"/>
    <mergeCell ref="B46:B47"/>
    <mergeCell ref="C46:E46"/>
    <mergeCell ref="F46:H46"/>
    <mergeCell ref="A19:B19"/>
    <mergeCell ref="A21:A22"/>
    <mergeCell ref="B21:B22"/>
    <mergeCell ref="C21:E21"/>
    <mergeCell ref="F21:H21"/>
    <mergeCell ref="A44:B44"/>
    <mergeCell ref="A1:A6"/>
    <mergeCell ref="B1:H6"/>
    <mergeCell ref="A7:A8"/>
    <mergeCell ref="B7:B8"/>
    <mergeCell ref="C7:E7"/>
    <mergeCell ref="F7:H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07 VS 07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Vaio</dc:creator>
  <cp:lastModifiedBy>Vaio</cp:lastModifiedBy>
  <dcterms:created xsi:type="dcterms:W3CDTF">2020-08-26T17:31:25Z</dcterms:created>
  <dcterms:modified xsi:type="dcterms:W3CDTF">2020-08-26T17:32:04Z</dcterms:modified>
</cp:coreProperties>
</file>