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1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9" i="1" l="1"/>
  <c r="G49" i="1"/>
  <c r="F49" i="1"/>
  <c r="D49" i="1"/>
  <c r="E49" i="1" s="1"/>
  <c r="C49" i="1"/>
  <c r="G48" i="1"/>
  <c r="F48" i="1"/>
  <c r="H48" i="1" s="1"/>
  <c r="E48" i="1"/>
  <c r="D48" i="1"/>
  <c r="C48" i="1"/>
  <c r="G42" i="1"/>
  <c r="F42" i="1"/>
  <c r="H42" i="1" s="1"/>
  <c r="E42" i="1"/>
  <c r="D42" i="1"/>
  <c r="C42" i="1"/>
  <c r="H41" i="1"/>
  <c r="G41" i="1"/>
  <c r="F41" i="1"/>
  <c r="D41" i="1"/>
  <c r="E41" i="1" s="1"/>
  <c r="C41" i="1"/>
  <c r="G40" i="1"/>
  <c r="F40" i="1"/>
  <c r="H40" i="1" s="1"/>
  <c r="E40" i="1"/>
  <c r="D40" i="1"/>
  <c r="C40" i="1"/>
  <c r="H39" i="1"/>
  <c r="G39" i="1"/>
  <c r="F39" i="1"/>
  <c r="D39" i="1"/>
  <c r="E39" i="1" s="1"/>
  <c r="C39" i="1"/>
  <c r="G38" i="1"/>
  <c r="F38" i="1"/>
  <c r="H38" i="1" s="1"/>
  <c r="E38" i="1"/>
  <c r="D38" i="1"/>
  <c r="C38" i="1"/>
  <c r="H37" i="1"/>
  <c r="G37" i="1"/>
  <c r="F37" i="1"/>
  <c r="D37" i="1"/>
  <c r="E37" i="1" s="1"/>
  <c r="C37" i="1"/>
  <c r="G36" i="1"/>
  <c r="F36" i="1"/>
  <c r="H36" i="1" s="1"/>
  <c r="E36" i="1"/>
  <c r="D36" i="1"/>
  <c r="C36" i="1"/>
  <c r="H35" i="1"/>
  <c r="G35" i="1"/>
  <c r="F35" i="1"/>
  <c r="D35" i="1"/>
  <c r="E35" i="1" s="1"/>
  <c r="C35" i="1"/>
  <c r="G34" i="1"/>
  <c r="F34" i="1"/>
  <c r="H34" i="1" s="1"/>
  <c r="E34" i="1"/>
  <c r="D34" i="1"/>
  <c r="C34" i="1"/>
  <c r="H33" i="1"/>
  <c r="G33" i="1"/>
  <c r="F33" i="1"/>
  <c r="D33" i="1"/>
  <c r="E33" i="1" s="1"/>
  <c r="C33" i="1"/>
  <c r="G32" i="1"/>
  <c r="F32" i="1"/>
  <c r="H32" i="1" s="1"/>
  <c r="E32" i="1"/>
  <c r="D32" i="1"/>
  <c r="C32" i="1"/>
  <c r="H31" i="1"/>
  <c r="G31" i="1"/>
  <c r="F31" i="1"/>
  <c r="D31" i="1"/>
  <c r="E31" i="1" s="1"/>
  <c r="C31" i="1"/>
  <c r="G30" i="1"/>
  <c r="F30" i="1"/>
  <c r="H30" i="1" s="1"/>
  <c r="E30" i="1"/>
  <c r="D30" i="1"/>
  <c r="C30" i="1"/>
  <c r="H29" i="1"/>
  <c r="G29" i="1"/>
  <c r="F29" i="1"/>
  <c r="D29" i="1"/>
  <c r="E29" i="1" s="1"/>
  <c r="C29" i="1"/>
  <c r="G28" i="1"/>
  <c r="H28" i="1" s="1"/>
  <c r="F28" i="1"/>
  <c r="E28" i="1"/>
  <c r="D28" i="1"/>
  <c r="C28" i="1"/>
  <c r="H27" i="1"/>
  <c r="G27" i="1"/>
  <c r="F27" i="1"/>
  <c r="D27" i="1"/>
  <c r="D44" i="1" s="1"/>
  <c r="E44" i="1" s="1"/>
  <c r="C27" i="1"/>
  <c r="H26" i="1"/>
  <c r="C26" i="1"/>
  <c r="E26" i="1" s="1"/>
  <c r="D25" i="1"/>
  <c r="C25" i="1"/>
  <c r="F24" i="1"/>
  <c r="C24" i="1"/>
  <c r="H23" i="1"/>
  <c r="G23" i="1"/>
  <c r="G44" i="1" s="1"/>
  <c r="F23" i="1"/>
  <c r="F44" i="1" s="1"/>
  <c r="E23" i="1"/>
  <c r="D23" i="1"/>
  <c r="C23" i="1"/>
  <c r="C44" i="1" s="1"/>
  <c r="H17" i="1"/>
  <c r="G17" i="1"/>
  <c r="F17" i="1"/>
  <c r="E17" i="1"/>
  <c r="D17" i="1"/>
  <c r="C17" i="1"/>
  <c r="G16" i="1"/>
  <c r="H16" i="1" s="1"/>
  <c r="F16" i="1"/>
  <c r="D16" i="1"/>
  <c r="E16" i="1" s="1"/>
  <c r="C16" i="1"/>
  <c r="H15" i="1"/>
  <c r="G15" i="1"/>
  <c r="F15" i="1"/>
  <c r="E15" i="1"/>
  <c r="D15" i="1"/>
  <c r="C15" i="1"/>
  <c r="G14" i="1"/>
  <c r="H14" i="1" s="1"/>
  <c r="F14" i="1"/>
  <c r="D14" i="1"/>
  <c r="E14" i="1" s="1"/>
  <c r="C14" i="1"/>
  <c r="H13" i="1"/>
  <c r="G13" i="1"/>
  <c r="F13" i="1"/>
  <c r="E13" i="1"/>
  <c r="D13" i="1"/>
  <c r="C13" i="1"/>
  <c r="G12" i="1"/>
  <c r="H12" i="1" s="1"/>
  <c r="F12" i="1"/>
  <c r="D12" i="1"/>
  <c r="E12" i="1" s="1"/>
  <c r="C12" i="1"/>
  <c r="H11" i="1"/>
  <c r="G11" i="1"/>
  <c r="F11" i="1"/>
  <c r="E11" i="1"/>
  <c r="D11" i="1"/>
  <c r="C11" i="1"/>
  <c r="G10" i="1"/>
  <c r="G19" i="1" s="1"/>
  <c r="H19" i="1" s="1"/>
  <c r="F10" i="1"/>
  <c r="F19" i="1" s="1"/>
  <c r="D10" i="1"/>
  <c r="E10" i="1" s="1"/>
  <c r="C10" i="1"/>
  <c r="C19" i="1" s="1"/>
  <c r="H9" i="1"/>
  <c r="G9" i="1"/>
  <c r="F9" i="1"/>
  <c r="E9" i="1"/>
  <c r="D9" i="1"/>
  <c r="D19" i="1" s="1"/>
  <c r="E19" i="1" s="1"/>
  <c r="C9" i="1"/>
  <c r="H44" i="1" l="1"/>
  <c r="H10" i="1"/>
  <c r="E27" i="1"/>
</calcChain>
</file>

<file path=xl/sharedStrings.xml><?xml version="1.0" encoding="utf-8"?>
<sst xmlns="http://schemas.openxmlformats.org/spreadsheetml/2006/main" count="96" uniqueCount="72">
  <si>
    <t xml:space="preserve">Exportaciones del sector madera y muebles - ENERO A DICIEMBRE 2019 VS ENERO A DICIEMBRE 2020
</t>
  </si>
  <si>
    <t>Posición</t>
  </si>
  <si>
    <t>Descripcion</t>
  </si>
  <si>
    <t>Kg</t>
  </si>
  <si>
    <t>USD (FOB)</t>
  </si>
  <si>
    <t>ENERO A DICIEMBRE 2019</t>
  </si>
  <si>
    <t>ENERO A DICIEMBRE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</si>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</sst>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IMA%20COMEX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>
        <row r="282">
          <cell r="G282">
            <v>156743177.59999999</v>
          </cell>
          <cell r="H282">
            <v>66003922.350000009</v>
          </cell>
        </row>
        <row r="366">
          <cell r="G366">
            <v>294745.73</v>
          </cell>
          <cell r="H366">
            <v>273837.52</v>
          </cell>
        </row>
        <row r="430">
          <cell r="G430">
            <v>19092183.439999998</v>
          </cell>
          <cell r="H430">
            <v>27015103.789999999</v>
          </cell>
        </row>
        <row r="590">
          <cell r="G590">
            <v>20494400.030000001</v>
          </cell>
          <cell r="H590">
            <v>7483694</v>
          </cell>
        </row>
        <row r="762">
          <cell r="G762">
            <v>13706967.909999998</v>
          </cell>
          <cell r="H762">
            <v>9536451.9800000004</v>
          </cell>
        </row>
        <row r="841">
          <cell r="G841">
            <v>127838.59</v>
          </cell>
          <cell r="H841">
            <v>163263.65</v>
          </cell>
        </row>
        <row r="881">
          <cell r="G881">
            <v>916035.82000000007</v>
          </cell>
          <cell r="H881">
            <v>491705.68</v>
          </cell>
        </row>
        <row r="996">
          <cell r="G996">
            <v>433046.4</v>
          </cell>
          <cell r="H996">
            <v>508830.87</v>
          </cell>
        </row>
        <row r="1065">
          <cell r="G1065">
            <v>2522726.06</v>
          </cell>
          <cell r="H1065">
            <v>3518068.47</v>
          </cell>
        </row>
        <row r="1108">
          <cell r="G1108">
            <v>0</v>
          </cell>
          <cell r="H1108">
            <v>0</v>
          </cell>
        </row>
        <row r="1145">
          <cell r="G1145">
            <v>0</v>
          </cell>
        </row>
        <row r="1158">
          <cell r="G1158">
            <v>0</v>
          </cell>
        </row>
        <row r="1171">
          <cell r="G1171">
            <v>40066.910000000003</v>
          </cell>
          <cell r="H1171">
            <v>412420.57999999996</v>
          </cell>
        </row>
        <row r="1184">
          <cell r="G1184">
            <v>9723.08</v>
          </cell>
          <cell r="H1184">
            <v>125605.23999999999</v>
          </cell>
        </row>
        <row r="1197">
          <cell r="G1197">
            <v>47378</v>
          </cell>
          <cell r="H1197">
            <v>397094.78</v>
          </cell>
        </row>
        <row r="1210">
          <cell r="G1210">
            <v>94658.540000000008</v>
          </cell>
          <cell r="H1210">
            <v>414681.39</v>
          </cell>
        </row>
        <row r="1223">
          <cell r="G1223">
            <v>257161.71000000002</v>
          </cell>
          <cell r="H1223">
            <v>528803.39999999991</v>
          </cell>
        </row>
        <row r="1260">
          <cell r="G1260">
            <v>421540</v>
          </cell>
          <cell r="H1260">
            <v>7989045</v>
          </cell>
        </row>
        <row r="1273">
          <cell r="G1273">
            <v>2604.0300000000002</v>
          </cell>
          <cell r="H1273">
            <v>51373.889999999992</v>
          </cell>
        </row>
        <row r="1286">
          <cell r="G1286">
            <v>609003.94999999995</v>
          </cell>
          <cell r="H1286">
            <v>4036139</v>
          </cell>
        </row>
        <row r="1299">
          <cell r="G1299">
            <v>375614.33</v>
          </cell>
          <cell r="H1299">
            <v>970583.18</v>
          </cell>
        </row>
        <row r="1312">
          <cell r="G1312">
            <v>172245.52000000002</v>
          </cell>
          <cell r="H1312">
            <v>548031.75</v>
          </cell>
        </row>
        <row r="1325">
          <cell r="G1325">
            <v>135793.16999999998</v>
          </cell>
          <cell r="H1325">
            <v>408244.07999999996</v>
          </cell>
        </row>
        <row r="1338">
          <cell r="G1338">
            <v>218266.22999999998</v>
          </cell>
          <cell r="H1338">
            <v>913858</v>
          </cell>
        </row>
        <row r="1351">
          <cell r="G1351">
            <v>59507.960000000006</v>
          </cell>
          <cell r="H1351">
            <v>394117.9</v>
          </cell>
        </row>
        <row r="1414">
          <cell r="G1414">
            <v>285537.84999999998</v>
          </cell>
          <cell r="H1414">
            <v>1042735.8200000001</v>
          </cell>
        </row>
        <row r="1452">
          <cell r="G1452">
            <v>13448.07</v>
          </cell>
          <cell r="H1452">
            <v>86662.869999999981</v>
          </cell>
        </row>
        <row r="1528">
          <cell r="G1528">
            <v>21896.07</v>
          </cell>
          <cell r="H1528">
            <v>42544.32</v>
          </cell>
        </row>
        <row r="1529">
          <cell r="G1529">
            <v>65195.12000000001</v>
          </cell>
          <cell r="H1529">
            <v>286587.65000000002</v>
          </cell>
        </row>
        <row r="1530">
          <cell r="G1530">
            <v>79469.740000000005</v>
          </cell>
          <cell r="H1530">
            <v>309394</v>
          </cell>
        </row>
        <row r="1531">
          <cell r="G1531">
            <v>131630.10999999999</v>
          </cell>
          <cell r="H1531">
            <v>411631.87</v>
          </cell>
        </row>
      </sheetData>
      <sheetData sheetId="3">
        <row r="284">
          <cell r="G284">
            <v>158150291.30000001</v>
          </cell>
          <cell r="H284">
            <v>69466120.670000002</v>
          </cell>
        </row>
        <row r="308">
          <cell r="G308">
            <v>41215.57</v>
          </cell>
          <cell r="H308">
            <v>25229.119999999999</v>
          </cell>
        </row>
        <row r="381">
          <cell r="G381">
            <v>23435893.139999997</v>
          </cell>
          <cell r="H381">
            <v>38719842.700000003</v>
          </cell>
        </row>
        <row r="550">
          <cell r="G550">
            <v>16692559.16</v>
          </cell>
          <cell r="H550">
            <v>5217561.95</v>
          </cell>
        </row>
        <row r="731">
          <cell r="G731">
            <v>10886812.51</v>
          </cell>
          <cell r="H731">
            <v>7765387.25</v>
          </cell>
        </row>
        <row r="816">
          <cell r="G816">
            <v>0</v>
          </cell>
          <cell r="H816">
            <v>0</v>
          </cell>
        </row>
        <row r="865">
          <cell r="G865">
            <v>134522.16</v>
          </cell>
          <cell r="H865">
            <v>60566.67</v>
          </cell>
        </row>
        <row r="986">
          <cell r="G986">
            <v>649243.4800000001</v>
          </cell>
          <cell r="H986">
            <v>580947.15</v>
          </cell>
        </row>
        <row r="1047">
          <cell r="G1047">
            <v>5459393.3100000005</v>
          </cell>
          <cell r="H1047">
            <v>6620469.3599999994</v>
          </cell>
        </row>
        <row r="1097">
          <cell r="G1097">
            <v>189.8</v>
          </cell>
          <cell r="H1097">
            <v>310.22000000000003</v>
          </cell>
        </row>
        <row r="1218">
          <cell r="G1218">
            <v>0</v>
          </cell>
        </row>
        <row r="1222">
          <cell r="G1222">
            <v>2433.5500000000002</v>
          </cell>
          <cell r="H1222">
            <v>54787.87</v>
          </cell>
        </row>
        <row r="1223">
          <cell r="G1223">
            <v>270.91000000000003</v>
          </cell>
          <cell r="H1223">
            <v>887.7</v>
          </cell>
        </row>
        <row r="1226">
          <cell r="G1226">
            <v>0</v>
          </cell>
          <cell r="H1226">
            <v>0</v>
          </cell>
        </row>
        <row r="1227">
          <cell r="G1227">
            <v>2600</v>
          </cell>
          <cell r="H1227">
            <v>36206</v>
          </cell>
        </row>
        <row r="1230">
          <cell r="G1230">
            <v>4349.82</v>
          </cell>
          <cell r="H1230">
            <v>26684.5</v>
          </cell>
        </row>
        <row r="1231">
          <cell r="G1231">
            <v>41.58</v>
          </cell>
          <cell r="H1231">
            <v>500.16</v>
          </cell>
        </row>
        <row r="1234">
          <cell r="G1234">
            <v>0</v>
          </cell>
          <cell r="H1234">
            <v>0</v>
          </cell>
        </row>
        <row r="1235">
          <cell r="G1235">
            <v>0</v>
          </cell>
          <cell r="H1235">
            <v>0</v>
          </cell>
        </row>
        <row r="1238">
          <cell r="G1238">
            <v>2065.2600000000002</v>
          </cell>
          <cell r="H1238">
            <v>46344.02</v>
          </cell>
        </row>
        <row r="1239">
          <cell r="G1239">
            <v>0</v>
          </cell>
          <cell r="H1239">
            <v>0</v>
          </cell>
        </row>
        <row r="1242">
          <cell r="G1242">
            <v>2605.7800000000002</v>
          </cell>
          <cell r="H1242">
            <v>9210</v>
          </cell>
        </row>
        <row r="1243">
          <cell r="G1243">
            <v>81.34</v>
          </cell>
          <cell r="H1243">
            <v>1199.6099999999999</v>
          </cell>
        </row>
        <row r="1246">
          <cell r="G1246">
            <v>310.60000000000002</v>
          </cell>
          <cell r="H1246">
            <v>1442.33</v>
          </cell>
        </row>
        <row r="1247">
          <cell r="G1247">
            <v>82.39</v>
          </cell>
          <cell r="H1247">
            <v>846.49</v>
          </cell>
        </row>
        <row r="1250">
          <cell r="G1250">
            <v>0</v>
          </cell>
          <cell r="H1250">
            <v>0</v>
          </cell>
        </row>
        <row r="1251">
          <cell r="G1251">
            <v>0</v>
          </cell>
          <cell r="H1251">
            <v>0</v>
          </cell>
        </row>
        <row r="1254">
          <cell r="G1254">
            <v>0</v>
          </cell>
          <cell r="H1254">
            <v>0</v>
          </cell>
        </row>
        <row r="1255">
          <cell r="G1255">
            <v>0</v>
          </cell>
          <cell r="H1255">
            <v>0</v>
          </cell>
        </row>
        <row r="1258">
          <cell r="G1258">
            <v>3336.54</v>
          </cell>
          <cell r="H1258">
            <v>6613.68</v>
          </cell>
        </row>
        <row r="1259">
          <cell r="G1259">
            <v>0</v>
          </cell>
          <cell r="H1259">
            <v>0</v>
          </cell>
        </row>
        <row r="1262">
          <cell r="G1262">
            <v>0</v>
          </cell>
          <cell r="H1262">
            <v>0</v>
          </cell>
        </row>
        <row r="1263">
          <cell r="G1263">
            <v>0</v>
          </cell>
          <cell r="H1263">
            <v>0</v>
          </cell>
        </row>
        <row r="1266">
          <cell r="G1266">
            <v>3096</v>
          </cell>
          <cell r="H1266">
            <v>25569</v>
          </cell>
        </row>
        <row r="1267">
          <cell r="G1267">
            <v>1722</v>
          </cell>
          <cell r="H1267">
            <v>7692</v>
          </cell>
        </row>
        <row r="1328">
          <cell r="G1328">
            <v>3516.9</v>
          </cell>
          <cell r="H1328">
            <v>8695.0400000000009</v>
          </cell>
        </row>
        <row r="1329">
          <cell r="G1329">
            <v>101031.93000000001</v>
          </cell>
          <cell r="H1329">
            <v>413368.07999999996</v>
          </cell>
        </row>
        <row r="1366">
          <cell r="G1366">
            <v>190190.27</v>
          </cell>
          <cell r="H1366">
            <v>400296.16</v>
          </cell>
        </row>
        <row r="1415">
          <cell r="G1415">
            <v>323598</v>
          </cell>
          <cell r="H1415">
            <v>4284186</v>
          </cell>
        </row>
        <row r="1590">
          <cell r="G1590">
            <v>10167.549999999999</v>
          </cell>
          <cell r="H1590">
            <v>16589.63</v>
          </cell>
        </row>
        <row r="1591">
          <cell r="G1591">
            <v>46719.020000000004</v>
          </cell>
          <cell r="H1591">
            <v>221272.65</v>
          </cell>
        </row>
        <row r="1592">
          <cell r="G1592">
            <v>47265</v>
          </cell>
          <cell r="H1592">
            <v>180186</v>
          </cell>
        </row>
        <row r="1593">
          <cell r="G1593">
            <v>429901</v>
          </cell>
          <cell r="H1593">
            <v>1879188</v>
          </cell>
        </row>
        <row r="1594">
          <cell r="G1594">
            <v>163675.32</v>
          </cell>
          <cell r="H1594">
            <v>616925.05000000005</v>
          </cell>
        </row>
        <row r="1595">
          <cell r="G1595">
            <v>213800.84000000003</v>
          </cell>
          <cell r="H1595">
            <v>667230.99</v>
          </cell>
        </row>
        <row r="1596">
          <cell r="G1596">
            <v>132685.89000000001</v>
          </cell>
          <cell r="H1596">
            <v>341813.29</v>
          </cell>
        </row>
        <row r="1645">
          <cell r="G1645">
            <v>146939</v>
          </cell>
          <cell r="H1645">
            <v>347059.98</v>
          </cell>
        </row>
        <row r="1751">
          <cell r="G1751">
            <v>40633.089999999997</v>
          </cell>
          <cell r="H1751">
            <v>94000.97</v>
          </cell>
        </row>
        <row r="1752">
          <cell r="G1752">
            <v>47883.119999999995</v>
          </cell>
          <cell r="H1752">
            <v>202553.64</v>
          </cell>
        </row>
        <row r="1753">
          <cell r="G1753">
            <v>54459.040000000001</v>
          </cell>
          <cell r="H1753">
            <v>205191.59</v>
          </cell>
        </row>
        <row r="1754">
          <cell r="G1754">
            <v>79190.210000000006</v>
          </cell>
          <cell r="H1754">
            <v>399192.27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topLeftCell="A31" workbookViewId="0">
      <selection activeCell="F51" sqref="F51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9" x14ac:dyDescent="0.25">
      <c r="A9" s="21" t="s">
        <v>8</v>
      </c>
      <c r="B9" s="22" t="s">
        <v>9</v>
      </c>
      <c r="C9" s="23">
        <f>'[1]PA 2019'!G282</f>
        <v>156743177.59999999</v>
      </c>
      <c r="D9" s="24">
        <f>'[1]PA 2020'!G284</f>
        <v>158150291.30000001</v>
      </c>
      <c r="E9" s="25">
        <f>D9/C9-1</f>
        <v>8.9771926379527134E-3</v>
      </c>
      <c r="F9" s="26">
        <f>'[1]PA 2019'!H282</f>
        <v>66003922.350000009</v>
      </c>
      <c r="G9" s="27">
        <f>'[1]PA 2020'!H284</f>
        <v>69466120.670000002</v>
      </c>
      <c r="H9" s="28">
        <f>G9/F9-1</f>
        <v>5.2454432959922359E-2</v>
      </c>
    </row>
    <row r="10" spans="1:9" x14ac:dyDescent="0.25">
      <c r="A10" s="29" t="s">
        <v>10</v>
      </c>
      <c r="B10" s="30" t="s">
        <v>11</v>
      </c>
      <c r="C10" s="31">
        <f>'[1]PA 2019'!G366</f>
        <v>294745.73</v>
      </c>
      <c r="D10" s="32">
        <f>'[1]PA 2020'!G308</f>
        <v>41215.57</v>
      </c>
      <c r="E10" s="33">
        <f>D10/C10-1</f>
        <v>-0.86016567568256208</v>
      </c>
      <c r="F10" s="34">
        <f>'[1]PA 2019'!H366</f>
        <v>273837.52</v>
      </c>
      <c r="G10" s="35">
        <f>'[1]PA 2020'!H308</f>
        <v>25229.119999999999</v>
      </c>
      <c r="H10" s="36">
        <f t="shared" ref="H10:H17" si="0">G10/F10-1</f>
        <v>-0.90786828627428418</v>
      </c>
    </row>
    <row r="11" spans="1:9" x14ac:dyDescent="0.25">
      <c r="A11" s="37" t="s">
        <v>12</v>
      </c>
      <c r="B11" s="38" t="s">
        <v>13</v>
      </c>
      <c r="C11" s="39">
        <f>'[1]PA 2019'!G430</f>
        <v>19092183.439999998</v>
      </c>
      <c r="D11" s="40">
        <f>'[1]PA 2020'!G381</f>
        <v>23435893.139999997</v>
      </c>
      <c r="E11" s="41">
        <f t="shared" ref="E11:E17" si="1">D11/C11-1</f>
        <v>0.22751246412704695</v>
      </c>
      <c r="F11" s="42">
        <f>'[1]PA 2019'!H430</f>
        <v>27015103.789999999</v>
      </c>
      <c r="G11" s="40">
        <f>'[1]PA 2020'!H381</f>
        <v>38719842.700000003</v>
      </c>
      <c r="H11" s="43">
        <f t="shared" si="0"/>
        <v>0.43326647941040553</v>
      </c>
    </row>
    <row r="12" spans="1:9" x14ac:dyDescent="0.25">
      <c r="A12" s="29" t="s">
        <v>14</v>
      </c>
      <c r="B12" s="30" t="s">
        <v>15</v>
      </c>
      <c r="C12" s="31">
        <f>'[1]PA 2019'!G590</f>
        <v>20494400.030000001</v>
      </c>
      <c r="D12" s="35">
        <f>'[1]PA 2020'!G550</f>
        <v>16692559.16</v>
      </c>
      <c r="E12" s="44">
        <f t="shared" si="1"/>
        <v>-0.18550632682268375</v>
      </c>
      <c r="F12" s="34">
        <f>'[1]PA 2019'!H590</f>
        <v>7483694</v>
      </c>
      <c r="G12" s="35">
        <f>'[1]PA 2020'!H550</f>
        <v>5217561.95</v>
      </c>
      <c r="H12" s="36">
        <f t="shared" si="0"/>
        <v>-0.30280928776617533</v>
      </c>
    </row>
    <row r="13" spans="1:9" x14ac:dyDescent="0.25">
      <c r="A13" s="37" t="s">
        <v>16</v>
      </c>
      <c r="B13" s="38" t="s">
        <v>17</v>
      </c>
      <c r="C13" s="39">
        <f>'[1]PA 2019'!G762</f>
        <v>13706967.909999998</v>
      </c>
      <c r="D13" s="40">
        <f>'[1]PA 2020'!G731</f>
        <v>10886812.51</v>
      </c>
      <c r="E13" s="41">
        <f t="shared" si="1"/>
        <v>-0.20574611529823006</v>
      </c>
      <c r="F13" s="42">
        <f>'[1]PA 2019'!H762</f>
        <v>9536451.9800000004</v>
      </c>
      <c r="G13" s="40">
        <f>'[1]PA 2020'!H731</f>
        <v>7765387.25</v>
      </c>
      <c r="H13" s="43">
        <f t="shared" si="0"/>
        <v>-0.18571526745107148</v>
      </c>
    </row>
    <row r="14" spans="1:9" x14ac:dyDescent="0.25">
      <c r="A14" s="29" t="s">
        <v>18</v>
      </c>
      <c r="B14" s="30" t="s">
        <v>19</v>
      </c>
      <c r="C14" s="31">
        <f>'[1]PA 2019'!G841</f>
        <v>127838.59</v>
      </c>
      <c r="D14" s="35">
        <f>'[1]PA 2020'!G816</f>
        <v>0</v>
      </c>
      <c r="E14" s="44">
        <f t="shared" si="1"/>
        <v>-1</v>
      </c>
      <c r="F14" s="34">
        <f>'[1]PA 2019'!H841</f>
        <v>163263.65</v>
      </c>
      <c r="G14" s="35">
        <f>'[1]PA 2020'!H816</f>
        <v>0</v>
      </c>
      <c r="H14" s="36">
        <f t="shared" si="0"/>
        <v>-1</v>
      </c>
    </row>
    <row r="15" spans="1:9" x14ac:dyDescent="0.25">
      <c r="A15" s="37" t="s">
        <v>20</v>
      </c>
      <c r="B15" s="38" t="s">
        <v>21</v>
      </c>
      <c r="C15" s="39">
        <f>'[1]PA 2019'!G881</f>
        <v>916035.82000000007</v>
      </c>
      <c r="D15" s="39">
        <f>'[1]PA 2020'!G865</f>
        <v>134522.16</v>
      </c>
      <c r="E15" s="41">
        <f t="shared" si="1"/>
        <v>-0.85314748936346185</v>
      </c>
      <c r="F15" s="42">
        <f>'[1]PA 2019'!H881</f>
        <v>491705.68</v>
      </c>
      <c r="G15" s="40">
        <f>'[1]PA 2020'!H865</f>
        <v>60566.67</v>
      </c>
      <c r="H15" s="43">
        <f t="shared" si="0"/>
        <v>-0.87682332650702755</v>
      </c>
    </row>
    <row r="16" spans="1:9" x14ac:dyDescent="0.25">
      <c r="A16" s="29" t="s">
        <v>22</v>
      </c>
      <c r="B16" s="30" t="s">
        <v>23</v>
      </c>
      <c r="C16" s="31">
        <f>'[1]PA 2019'!G996</f>
        <v>433046.4</v>
      </c>
      <c r="D16" s="31">
        <f>'[1]PA 2020'!G986</f>
        <v>649243.4800000001</v>
      </c>
      <c r="E16" s="44">
        <f t="shared" si="1"/>
        <v>0.49924691672763033</v>
      </c>
      <c r="F16" s="34">
        <f>'[1]PA 2019'!H996</f>
        <v>508830.87</v>
      </c>
      <c r="G16" s="35">
        <f>'[1]PA 2020'!H986</f>
        <v>580947.15</v>
      </c>
      <c r="H16" s="36">
        <f t="shared" si="0"/>
        <v>0.14172937266954744</v>
      </c>
      <c r="I16" s="45" t="s">
        <v>24</v>
      </c>
    </row>
    <row r="17" spans="1:9" ht="15.75" thickBot="1" x14ac:dyDescent="0.3">
      <c r="A17" s="46" t="s">
        <v>25</v>
      </c>
      <c r="B17" s="47" t="s">
        <v>26</v>
      </c>
      <c r="C17" s="48">
        <f>'[1]PA 2019'!G1065</f>
        <v>2522726.06</v>
      </c>
      <c r="D17" s="49">
        <f>'[1]PA 2020'!G1047</f>
        <v>5459393.3100000005</v>
      </c>
      <c r="E17" s="50">
        <f t="shared" si="1"/>
        <v>1.1640848749150354</v>
      </c>
      <c r="F17" s="48">
        <f>'[1]PA 2019'!H1065</f>
        <v>3518068.47</v>
      </c>
      <c r="G17" s="49">
        <f>'[1]PA 2020'!H1047</f>
        <v>6620469.3599999994</v>
      </c>
      <c r="H17" s="51">
        <f t="shared" si="0"/>
        <v>0.88184778564016941</v>
      </c>
      <c r="I17" s="45" t="s">
        <v>24</v>
      </c>
    </row>
    <row r="18" spans="1:9" ht="15.75" thickBot="1" x14ac:dyDescent="0.3">
      <c r="B18" s="52"/>
      <c r="C18" s="53"/>
      <c r="D18" s="53"/>
      <c r="E18" s="54"/>
      <c r="H18" s="54"/>
    </row>
    <row r="19" spans="1:9" ht="16.5" thickBot="1" x14ac:dyDescent="0.3">
      <c r="A19" s="55" t="s">
        <v>27</v>
      </c>
      <c r="B19" s="56"/>
      <c r="C19" s="57">
        <f>SUM(C9:C17)</f>
        <v>214331121.57999998</v>
      </c>
      <c r="D19" s="58">
        <f>SUM(D9:D17)</f>
        <v>215449930.62999997</v>
      </c>
      <c r="E19" s="59">
        <f>D19/C19-1</f>
        <v>5.2200027777224989E-3</v>
      </c>
      <c r="F19" s="57">
        <f>SUM(F9:F17)</f>
        <v>114994878.31000003</v>
      </c>
      <c r="G19" s="58">
        <f>SUM(G9:G17)</f>
        <v>128456124.87000002</v>
      </c>
      <c r="H19" s="59">
        <f>G19/F19-1</f>
        <v>0.11705953132722602</v>
      </c>
    </row>
    <row r="20" spans="1:9" ht="15.75" thickBot="1" x14ac:dyDescent="0.3">
      <c r="B20" s="52"/>
      <c r="C20" s="53"/>
      <c r="D20" s="53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 t="s">
        <v>5</v>
      </c>
      <c r="D22" s="18" t="s">
        <v>6</v>
      </c>
      <c r="E22" s="60" t="s">
        <v>7</v>
      </c>
      <c r="F22" s="18" t="s">
        <v>5</v>
      </c>
      <c r="G22" s="18" t="s">
        <v>6</v>
      </c>
      <c r="H22" s="20" t="s">
        <v>7</v>
      </c>
    </row>
    <row r="23" spans="1:9" x14ac:dyDescent="0.25">
      <c r="A23" s="21" t="s">
        <v>28</v>
      </c>
      <c r="B23" s="22" t="s">
        <v>29</v>
      </c>
      <c r="C23" s="61">
        <f>'[1]PA 2019'!G1452</f>
        <v>13448.07</v>
      </c>
      <c r="D23" s="62">
        <f>'[1]PA 2020'!G1097</f>
        <v>189.8</v>
      </c>
      <c r="E23" s="28">
        <f t="shared" ref="E23:E42" si="2">D23/C23-1</f>
        <v>-0.98588645062079538</v>
      </c>
      <c r="F23" s="61">
        <f>'[1]PA 2019'!H1452</f>
        <v>86662.869999999981</v>
      </c>
      <c r="G23" s="63">
        <f>'[1]PA 2020'!H1097</f>
        <v>310.22000000000003</v>
      </c>
      <c r="H23" s="28">
        <f t="shared" ref="H23:H42" si="3">G23/F23-1</f>
        <v>-0.99642038164671909</v>
      </c>
    </row>
    <row r="24" spans="1:9" x14ac:dyDescent="0.25">
      <c r="A24" s="29" t="s">
        <v>30</v>
      </c>
      <c r="B24" s="30" t="s">
        <v>31</v>
      </c>
      <c r="C24" s="34">
        <f>'[1]PA 2019'!G1108</f>
        <v>0</v>
      </c>
      <c r="D24" s="35">
        <v>0</v>
      </c>
      <c r="E24" s="64">
        <v>0</v>
      </c>
      <c r="F24" s="34">
        <f>'[1]PA 2019'!H1108</f>
        <v>0</v>
      </c>
      <c r="G24" s="35">
        <v>0</v>
      </c>
      <c r="H24" s="64">
        <v>0</v>
      </c>
    </row>
    <row r="25" spans="1:9" x14ac:dyDescent="0.25">
      <c r="A25" s="37" t="s">
        <v>32</v>
      </c>
      <c r="B25" s="38" t="s">
        <v>33</v>
      </c>
      <c r="C25" s="42">
        <f>'[1]PA 2019'!G1145</f>
        <v>0</v>
      </c>
      <c r="D25" s="65">
        <f>'[1]PA 2020'!G1218</f>
        <v>0</v>
      </c>
      <c r="E25" s="66">
        <v>0</v>
      </c>
      <c r="F25" s="42">
        <v>0</v>
      </c>
      <c r="G25" s="40">
        <v>0</v>
      </c>
      <c r="H25" s="66">
        <v>0</v>
      </c>
      <c r="I25" s="67" t="s">
        <v>34</v>
      </c>
    </row>
    <row r="26" spans="1:9" x14ac:dyDescent="0.25">
      <c r="A26" s="29" t="s">
        <v>35</v>
      </c>
      <c r="B26" s="30" t="s">
        <v>36</v>
      </c>
      <c r="C26" s="34">
        <f>'[1]PA 2019'!G1158</f>
        <v>0</v>
      </c>
      <c r="D26" s="35">
        <v>0</v>
      </c>
      <c r="E26" s="64" t="e">
        <f>D26/C26-1</f>
        <v>#DIV/0!</v>
      </c>
      <c r="F26" s="34">
        <v>0</v>
      </c>
      <c r="G26" s="35">
        <v>0</v>
      </c>
      <c r="H26" s="64" t="e">
        <f t="shared" si="3"/>
        <v>#DIV/0!</v>
      </c>
    </row>
    <row r="27" spans="1:9" x14ac:dyDescent="0.25">
      <c r="A27" s="37" t="s">
        <v>37</v>
      </c>
      <c r="B27" s="38" t="s">
        <v>38</v>
      </c>
      <c r="C27" s="42">
        <f>'[1]PA 2019'!G1171</f>
        <v>40066.910000000003</v>
      </c>
      <c r="D27" s="65">
        <f>'[1]PA 2020'!G1222+'[1]PA 2020'!G1226+'[1]PA 2020'!G1230+'[1]PA 2020'!G1234+'[1]PA 2020'!G1238+'[1]PA 2020'!G1242+'[1]PA 2020'!G1246+'[1]PA 2020'!G1250+'[1]PA 2020'!G1254+'[1]PA 2020'!G1258+'[1]PA 2020'!G1262+'[1]PA 2020'!G1266</f>
        <v>18197.550000000003</v>
      </c>
      <c r="E27" s="66">
        <f t="shared" si="2"/>
        <v>-0.54582097795911877</v>
      </c>
      <c r="F27" s="42">
        <f>'[1]PA 2019'!H1171</f>
        <v>412420.57999999996</v>
      </c>
      <c r="G27" s="40">
        <f>'[1]PA 2020'!H1222+'[1]PA 2020'!H1226+'[1]PA 2020'!H1230+'[1]PA 2020'!H1234+'[1]PA 2020'!H1238+'[1]PA 2020'!H1242+'[1]PA 2020'!H1246+'[1]PA 2020'!H1250+'[1]PA 2020'!H1254+'[1]PA 2020'!H1258+'[1]PA 2020'!H1262+'[1]PA 2020'!H1266</f>
        <v>170651.39999999997</v>
      </c>
      <c r="H27" s="66">
        <f t="shared" si="3"/>
        <v>-0.58621996991517733</v>
      </c>
    </row>
    <row r="28" spans="1:9" x14ac:dyDescent="0.25">
      <c r="A28" s="29" t="s">
        <v>39</v>
      </c>
      <c r="B28" s="30" t="s">
        <v>40</v>
      </c>
      <c r="C28" s="34">
        <f>'[1]PA 2019'!G1184</f>
        <v>9723.08</v>
      </c>
      <c r="D28" s="35">
        <f>'[1]PA 2020'!G1223+'[1]PA 2020'!G1227+'[1]PA 2020'!G1231+'[1]PA 2020'!G1235+'[1]PA 2020'!G1239+'[1]PA 2020'!G1243+'[1]PA 2020'!G1247+'[1]PA 2020'!G1251+'[1]PA 2020'!G1255+'[1]PA 2020'!G1259+'[1]PA 2020'!G1263+'[1]PA 2020'!G1267</f>
        <v>4798.2199999999993</v>
      </c>
      <c r="E28" s="64">
        <f t="shared" si="2"/>
        <v>-0.50651233971128495</v>
      </c>
      <c r="F28" s="34">
        <f>'[1]PA 2019'!H1184</f>
        <v>125605.23999999999</v>
      </c>
      <c r="G28" s="35">
        <f>'[1]PA 2020'!H1223+'[1]PA 2020'!H1227+'[1]PA 2020'!H1231+'[1]PA 2020'!H1235+'[1]PA 2020'!H1239+'[1]PA 2020'!H1243+'[1]PA 2020'!H1247+'[1]PA 2020'!H1251+'[1]PA 2020'!H1255+'[1]PA 2020'!H1259+'[1]PA 2020'!H1263+'[1]PA 2020'!H1267</f>
        <v>47331.96</v>
      </c>
      <c r="H28" s="64">
        <f t="shared" si="3"/>
        <v>-0.62316890601060915</v>
      </c>
    </row>
    <row r="29" spans="1:9" x14ac:dyDescent="0.25">
      <c r="A29" s="29">
        <v>940170</v>
      </c>
      <c r="B29" s="68" t="s">
        <v>41</v>
      </c>
      <c r="C29" s="69">
        <f>'[1]PA 2019'!G1197</f>
        <v>47378</v>
      </c>
      <c r="D29" s="65">
        <f>'[1]PA 2020'!G1328</f>
        <v>3516.9</v>
      </c>
      <c r="E29" s="70">
        <f t="shared" si="2"/>
        <v>-0.92576934442146142</v>
      </c>
      <c r="F29" s="69">
        <f>'[1]PA 2019'!H1197</f>
        <v>397094.78</v>
      </c>
      <c r="G29" s="65">
        <f>'[1]PA 2020'!H1328</f>
        <v>8695.0400000000009</v>
      </c>
      <c r="H29" s="70">
        <f t="shared" si="3"/>
        <v>-0.97810336363525097</v>
      </c>
    </row>
    <row r="30" spans="1:9" x14ac:dyDescent="0.25">
      <c r="A30" s="29" t="s">
        <v>42</v>
      </c>
      <c r="B30" s="30" t="s">
        <v>43</v>
      </c>
      <c r="C30" s="34">
        <f>'[1]PA 2019'!G1210</f>
        <v>94658.540000000008</v>
      </c>
      <c r="D30" s="35">
        <f>'[1]PA 2020'!G1329</f>
        <v>101031.93000000001</v>
      </c>
      <c r="E30" s="64">
        <f t="shared" si="2"/>
        <v>6.7330322229774531E-2</v>
      </c>
      <c r="F30" s="34">
        <f>'[1]PA 2019'!H1210</f>
        <v>414681.39</v>
      </c>
      <c r="G30" s="35">
        <f>'[1]PA 2020'!H1329</f>
        <v>413368.07999999996</v>
      </c>
      <c r="H30" s="64">
        <f t="shared" si="3"/>
        <v>-3.1670338521824215E-3</v>
      </c>
    </row>
    <row r="31" spans="1:9" x14ac:dyDescent="0.25">
      <c r="A31" s="37" t="s">
        <v>44</v>
      </c>
      <c r="B31" s="38" t="s">
        <v>45</v>
      </c>
      <c r="C31" s="69">
        <f>'[1]PA 2019'!G1223</f>
        <v>257161.71000000002</v>
      </c>
      <c r="D31" s="65">
        <f>'[1]PA 2020'!G1366</f>
        <v>190190.27</v>
      </c>
      <c r="E31" s="70">
        <f t="shared" si="2"/>
        <v>-0.26042539536698528</v>
      </c>
      <c r="F31" s="69">
        <f>'[1]PA 2019'!H1223</f>
        <v>528803.39999999991</v>
      </c>
      <c r="G31" s="65">
        <f>'[1]PA 2020'!H1366</f>
        <v>400296.16</v>
      </c>
      <c r="H31" s="66">
        <f t="shared" si="3"/>
        <v>-0.24301515459242495</v>
      </c>
    </row>
    <row r="32" spans="1:9" x14ac:dyDescent="0.25">
      <c r="A32" s="29" t="s">
        <v>46</v>
      </c>
      <c r="B32" s="30" t="s">
        <v>47</v>
      </c>
      <c r="C32" s="34">
        <f>'[1]PA 2019'!G1273</f>
        <v>2604.0300000000002</v>
      </c>
      <c r="D32" s="35">
        <f>'[1]PA 2020'!G1590</f>
        <v>10167.549999999999</v>
      </c>
      <c r="E32" s="64">
        <f t="shared" si="2"/>
        <v>2.9045441104749172</v>
      </c>
      <c r="F32" s="34">
        <f>'[1]PA 2019'!H1273</f>
        <v>51373.889999999992</v>
      </c>
      <c r="G32" s="35">
        <f>'[1]PA 2020'!H1590</f>
        <v>16589.63</v>
      </c>
      <c r="H32" s="64">
        <f t="shared" si="3"/>
        <v>-0.6770805169707802</v>
      </c>
    </row>
    <row r="33" spans="1:8" x14ac:dyDescent="0.25">
      <c r="A33" s="37" t="s">
        <v>48</v>
      </c>
      <c r="B33" s="38" t="s">
        <v>49</v>
      </c>
      <c r="C33" s="42">
        <f>'[1]PA 2019'!G1286</f>
        <v>609003.94999999995</v>
      </c>
      <c r="D33" s="40">
        <f>'[1]PA 2020'!G1591</f>
        <v>46719.020000000004</v>
      </c>
      <c r="E33" s="66">
        <f t="shared" si="2"/>
        <v>-0.92328617901410981</v>
      </c>
      <c r="F33" s="42">
        <f>'[1]PA 2019'!H1286</f>
        <v>4036139</v>
      </c>
      <c r="G33" s="40">
        <f>'[1]PA 2020'!H1591</f>
        <v>221272.65</v>
      </c>
      <c r="H33" s="66">
        <f t="shared" si="3"/>
        <v>-0.94517714825976018</v>
      </c>
    </row>
    <row r="34" spans="1:8" x14ac:dyDescent="0.25">
      <c r="A34" s="29" t="s">
        <v>50</v>
      </c>
      <c r="B34" s="30" t="s">
        <v>51</v>
      </c>
      <c r="C34" s="34">
        <f>'[1]PA 2019'!G1299</f>
        <v>375614.33</v>
      </c>
      <c r="D34" s="35">
        <f>'[1]PA 2020'!G1592</f>
        <v>47265</v>
      </c>
      <c r="E34" s="64">
        <f t="shared" si="2"/>
        <v>-0.87416614270280901</v>
      </c>
      <c r="F34" s="34">
        <f>'[1]PA 2019'!H1299</f>
        <v>970583.18</v>
      </c>
      <c r="G34" s="35">
        <f>'[1]PA 2020'!H1592</f>
        <v>180186</v>
      </c>
      <c r="H34" s="64">
        <f t="shared" si="3"/>
        <v>-0.81435285124145673</v>
      </c>
    </row>
    <row r="35" spans="1:8" x14ac:dyDescent="0.25">
      <c r="A35" s="37" t="s">
        <v>52</v>
      </c>
      <c r="B35" s="38" t="s">
        <v>53</v>
      </c>
      <c r="C35" s="42">
        <f>'[1]PA 2019'!G1312</f>
        <v>172245.52000000002</v>
      </c>
      <c r="D35" s="40">
        <f>'[1]PA 2020'!G1593</f>
        <v>429901</v>
      </c>
      <c r="E35" s="66">
        <f t="shared" si="2"/>
        <v>1.4958617211060115</v>
      </c>
      <c r="F35" s="42">
        <f>'[1]PA 2019'!H1312</f>
        <v>548031.75</v>
      </c>
      <c r="G35" s="40">
        <f>'[1]PA 2020'!H1593</f>
        <v>1879188</v>
      </c>
      <c r="H35" s="66">
        <f t="shared" si="3"/>
        <v>2.4289765145906235</v>
      </c>
    </row>
    <row r="36" spans="1:8" x14ac:dyDescent="0.25">
      <c r="A36" s="29" t="s">
        <v>54</v>
      </c>
      <c r="B36" s="30" t="s">
        <v>55</v>
      </c>
      <c r="C36" s="34">
        <f>'[1]PA 2019'!G1325</f>
        <v>135793.16999999998</v>
      </c>
      <c r="D36" s="35">
        <f>'[1]PA 2020'!G1594</f>
        <v>163675.32</v>
      </c>
      <c r="E36" s="64">
        <f t="shared" si="2"/>
        <v>0.20532807356953242</v>
      </c>
      <c r="F36" s="34">
        <f>'[1]PA 2019'!H1325</f>
        <v>408244.07999999996</v>
      </c>
      <c r="G36" s="35">
        <f>'[1]PA 2020'!H1594</f>
        <v>616925.05000000005</v>
      </c>
      <c r="H36" s="64">
        <f t="shared" si="3"/>
        <v>0.51116716744551471</v>
      </c>
    </row>
    <row r="37" spans="1:8" x14ac:dyDescent="0.25">
      <c r="A37" s="37" t="s">
        <v>56</v>
      </c>
      <c r="B37" s="38" t="s">
        <v>57</v>
      </c>
      <c r="C37" s="42">
        <f>'[1]PA 2019'!G1338</f>
        <v>218266.22999999998</v>
      </c>
      <c r="D37" s="40">
        <f>'[1]PA 2020'!G1595</f>
        <v>213800.84000000003</v>
      </c>
      <c r="E37" s="66">
        <f t="shared" si="2"/>
        <v>-2.0458455712548673E-2</v>
      </c>
      <c r="F37" s="42">
        <f>'[1]PA 2019'!H1338</f>
        <v>913858</v>
      </c>
      <c r="G37" s="40">
        <f>'[1]PA 2020'!H1595</f>
        <v>667230.99</v>
      </c>
      <c r="H37" s="66">
        <f t="shared" si="3"/>
        <v>-0.26987454287208734</v>
      </c>
    </row>
    <row r="38" spans="1:8" x14ac:dyDescent="0.25">
      <c r="A38" s="29">
        <v>940370</v>
      </c>
      <c r="B38" s="30" t="s">
        <v>58</v>
      </c>
      <c r="C38" s="34">
        <f>'[1]PA 2019'!G1351</f>
        <v>59507.960000000006</v>
      </c>
      <c r="D38" s="35">
        <f>'[1]PA 2020'!G1596</f>
        <v>132685.89000000001</v>
      </c>
      <c r="E38" s="64">
        <f t="shared" si="2"/>
        <v>1.2297166631153211</v>
      </c>
      <c r="F38" s="34">
        <f>'[1]PA 2019'!H1351</f>
        <v>394117.9</v>
      </c>
      <c r="G38" s="35">
        <f>'[1]PA 2020'!H1596</f>
        <v>341813.29</v>
      </c>
      <c r="H38" s="64">
        <f t="shared" si="3"/>
        <v>-0.13271310437815698</v>
      </c>
    </row>
    <row r="39" spans="1:8" x14ac:dyDescent="0.25">
      <c r="A39" s="37" t="s">
        <v>59</v>
      </c>
      <c r="B39" s="38" t="s">
        <v>60</v>
      </c>
      <c r="C39" s="42">
        <f>'[1]PA 2019'!G1528</f>
        <v>21896.07</v>
      </c>
      <c r="D39" s="71">
        <f>'[1]PA 2020'!G1751</f>
        <v>40633.089999999997</v>
      </c>
      <c r="E39" s="66">
        <f t="shared" si="2"/>
        <v>0.85572525115237563</v>
      </c>
      <c r="F39" s="42">
        <f>'[1]PA 2019'!H1528</f>
        <v>42544.32</v>
      </c>
      <c r="G39" s="40">
        <f>'[1]PA 2020'!H1751</f>
        <v>94000.97</v>
      </c>
      <c r="H39" s="66">
        <f t="shared" si="3"/>
        <v>1.2094834281050915</v>
      </c>
    </row>
    <row r="40" spans="1:8" x14ac:dyDescent="0.25">
      <c r="A40" s="29" t="s">
        <v>61</v>
      </c>
      <c r="B40" s="30" t="s">
        <v>62</v>
      </c>
      <c r="C40" s="34">
        <f>'[1]PA 2019'!G1529</f>
        <v>65195.12000000001</v>
      </c>
      <c r="D40" s="35">
        <f>'[1]PA 2020'!G1752</f>
        <v>47883.119999999995</v>
      </c>
      <c r="E40" s="64">
        <f t="shared" si="2"/>
        <v>-0.26554134726648271</v>
      </c>
      <c r="F40" s="34">
        <f>'[1]PA 2019'!H1529</f>
        <v>286587.65000000002</v>
      </c>
      <c r="G40" s="35">
        <f>'[1]PA 2020'!H1752</f>
        <v>202553.64</v>
      </c>
      <c r="H40" s="64">
        <f t="shared" si="3"/>
        <v>-0.29322271912275355</v>
      </c>
    </row>
    <row r="41" spans="1:8" x14ac:dyDescent="0.25">
      <c r="A41" s="37" t="s">
        <v>63</v>
      </c>
      <c r="B41" s="38" t="s">
        <v>64</v>
      </c>
      <c r="C41" s="42">
        <f>'[1]PA 2019'!G1530</f>
        <v>79469.740000000005</v>
      </c>
      <c r="D41" s="40">
        <f>'[1]PA 2020'!G1753</f>
        <v>54459.040000000001</v>
      </c>
      <c r="E41" s="66">
        <f t="shared" si="2"/>
        <v>-0.31471979145772977</v>
      </c>
      <c r="F41" s="42">
        <f>'[1]PA 2019'!H1530</f>
        <v>309394</v>
      </c>
      <c r="G41" s="40">
        <f>'[1]PA 2020'!H1753</f>
        <v>205191.59</v>
      </c>
      <c r="H41" s="66">
        <f t="shared" si="3"/>
        <v>-0.33679518671984587</v>
      </c>
    </row>
    <row r="42" spans="1:8" ht="15.75" thickBot="1" x14ac:dyDescent="0.3">
      <c r="A42" s="72" t="s">
        <v>65</v>
      </c>
      <c r="B42" s="73" t="s">
        <v>66</v>
      </c>
      <c r="C42" s="74">
        <f>'[1]PA 2019'!G1531</f>
        <v>131630.10999999999</v>
      </c>
      <c r="D42" s="74">
        <f>'[1]PA 2020'!G1754</f>
        <v>79190.210000000006</v>
      </c>
      <c r="E42" s="75">
        <f t="shared" si="2"/>
        <v>-0.3983883322744316</v>
      </c>
      <c r="F42" s="74">
        <f>'[1]PA 2019'!H1531</f>
        <v>411631.87</v>
      </c>
      <c r="G42" s="74">
        <f>'[1]PA 2020'!H1754</f>
        <v>399192.27</v>
      </c>
      <c r="H42" s="75">
        <f t="shared" si="3"/>
        <v>-3.02202062245569E-2</v>
      </c>
    </row>
    <row r="43" spans="1:8" ht="15.75" thickBot="1" x14ac:dyDescent="0.3"/>
    <row r="44" spans="1:8" ht="16.5" thickBot="1" x14ac:dyDescent="0.3">
      <c r="A44" s="55" t="s">
        <v>67</v>
      </c>
      <c r="B44" s="56"/>
      <c r="C44" s="57">
        <f>SUM(C23:C42)</f>
        <v>2333662.54</v>
      </c>
      <c r="D44" s="58">
        <f>SUM(D23:D42)</f>
        <v>1584304.75</v>
      </c>
      <c r="E44" s="76">
        <f>D44/C44-1</f>
        <v>-0.32110803389765175</v>
      </c>
      <c r="F44" s="57">
        <f>SUM(F23:F42)</f>
        <v>10337773.9</v>
      </c>
      <c r="G44" s="58">
        <f>SUM(G23:G42)</f>
        <v>5864796.9399999995</v>
      </c>
      <c r="H44" s="59">
        <f>G44/F44-1</f>
        <v>-0.43268280030771433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60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77" t="s">
        <v>68</v>
      </c>
      <c r="B48" s="78" t="s">
        <v>69</v>
      </c>
      <c r="C48" s="79">
        <f>'[1]PA 2019'!G1260</f>
        <v>421540</v>
      </c>
      <c r="D48" s="80">
        <f>'[1]PA 2020'!G1415</f>
        <v>323598</v>
      </c>
      <c r="E48" s="81">
        <f>D48/C48-1</f>
        <v>-0.23234331261564733</v>
      </c>
      <c r="F48" s="79">
        <f>'[1]PA 2019'!H1260</f>
        <v>7989045</v>
      </c>
      <c r="G48" s="80">
        <f>'[1]PA 2020'!H1415</f>
        <v>4284186</v>
      </c>
      <c r="H48" s="81">
        <f>G48/F48-1</f>
        <v>-0.46374241226579649</v>
      </c>
    </row>
    <row r="49" spans="1:8" ht="15.75" thickBot="1" x14ac:dyDescent="0.3">
      <c r="A49" s="72" t="s">
        <v>70</v>
      </c>
      <c r="B49" s="73" t="s">
        <v>71</v>
      </c>
      <c r="C49" s="82">
        <f>'[1]PA 2019'!G1414</f>
        <v>285537.84999999998</v>
      </c>
      <c r="D49" s="74">
        <f>'[1]PA 2020'!G1645</f>
        <v>146939</v>
      </c>
      <c r="E49" s="83">
        <f>D49/C49-1</f>
        <v>-0.48539571899137013</v>
      </c>
      <c r="F49" s="82">
        <f>'[1]PA 2019'!H1414</f>
        <v>1042735.8200000001</v>
      </c>
      <c r="G49" s="74">
        <f>'[1]PA 2020'!H1645</f>
        <v>347059.98</v>
      </c>
      <c r="H49" s="83">
        <f>G49/F49-1</f>
        <v>-0.66716403777133126</v>
      </c>
    </row>
    <row r="51" spans="1:8" x14ac:dyDescent="0.25">
      <c r="C51" s="84"/>
      <c r="F51" s="84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2021-01-29T18:21:59Z</dcterms:created>
  <dcterms:modified xsi:type="dcterms:W3CDTF">2021-01-29T18:22:19Z</dcterms:modified>
</cp:coreProperties>
</file>