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07 vs 07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49" i="1" l="1"/>
  <c r="H49" i="1" s="1"/>
  <c r="F49" i="1"/>
  <c r="D49" i="1"/>
  <c r="E49" i="1" s="1"/>
  <c r="C49" i="1"/>
  <c r="G48" i="1"/>
  <c r="F48" i="1"/>
  <c r="H48" i="1" s="1"/>
  <c r="D48" i="1"/>
  <c r="E48" i="1" s="1"/>
  <c r="C48" i="1"/>
  <c r="G42" i="1"/>
  <c r="F42" i="1"/>
  <c r="H42" i="1" s="1"/>
  <c r="D42" i="1"/>
  <c r="E42" i="1" s="1"/>
  <c r="C42" i="1"/>
  <c r="G41" i="1"/>
  <c r="H41" i="1" s="1"/>
  <c r="F41" i="1"/>
  <c r="D41" i="1"/>
  <c r="E41" i="1" s="1"/>
  <c r="C41" i="1"/>
  <c r="G40" i="1"/>
  <c r="F40" i="1"/>
  <c r="H40" i="1" s="1"/>
  <c r="D40" i="1"/>
  <c r="E40" i="1" s="1"/>
  <c r="C40" i="1"/>
  <c r="G39" i="1"/>
  <c r="H39" i="1" s="1"/>
  <c r="F39" i="1"/>
  <c r="D39" i="1"/>
  <c r="E39" i="1" s="1"/>
  <c r="C39" i="1"/>
  <c r="H38" i="1"/>
  <c r="G38" i="1"/>
  <c r="F38" i="1"/>
  <c r="D38" i="1"/>
  <c r="E38" i="1" s="1"/>
  <c r="C38" i="1"/>
  <c r="G37" i="1"/>
  <c r="H37" i="1" s="1"/>
  <c r="F37" i="1"/>
  <c r="D37" i="1"/>
  <c r="E37" i="1" s="1"/>
  <c r="C37" i="1"/>
  <c r="H36" i="1"/>
  <c r="G36" i="1"/>
  <c r="F36" i="1"/>
  <c r="D36" i="1"/>
  <c r="E36" i="1" s="1"/>
  <c r="C36" i="1"/>
  <c r="F35" i="1"/>
  <c r="H35" i="1" s="1"/>
  <c r="E35" i="1"/>
  <c r="D35" i="1"/>
  <c r="C35" i="1"/>
  <c r="F34" i="1"/>
  <c r="H34" i="1" s="1"/>
  <c r="D34" i="1"/>
  <c r="E34" i="1" s="1"/>
  <c r="C34" i="1"/>
  <c r="H33" i="1"/>
  <c r="G33" i="1"/>
  <c r="F33" i="1"/>
  <c r="D33" i="1"/>
  <c r="E33" i="1" s="1"/>
  <c r="C33" i="1"/>
  <c r="F32" i="1"/>
  <c r="H32" i="1" s="1"/>
  <c r="E32" i="1"/>
  <c r="D32" i="1"/>
  <c r="C32" i="1"/>
  <c r="G31" i="1"/>
  <c r="H31" i="1" s="1"/>
  <c r="F31" i="1"/>
  <c r="D31" i="1"/>
  <c r="E31" i="1" s="1"/>
  <c r="C31" i="1"/>
  <c r="F30" i="1"/>
  <c r="H30" i="1" s="1"/>
  <c r="D30" i="1"/>
  <c r="E30" i="1" s="1"/>
  <c r="C30" i="1"/>
  <c r="G29" i="1"/>
  <c r="H29" i="1" s="1"/>
  <c r="F29" i="1"/>
  <c r="D29" i="1"/>
  <c r="E29" i="1" s="1"/>
  <c r="C29" i="1"/>
  <c r="H28" i="1"/>
  <c r="G28" i="1"/>
  <c r="F28" i="1"/>
  <c r="D28" i="1"/>
  <c r="E28" i="1" s="1"/>
  <c r="C28" i="1"/>
  <c r="G27" i="1"/>
  <c r="H27" i="1" s="1"/>
  <c r="F27" i="1"/>
  <c r="D27" i="1"/>
  <c r="D44" i="1" s="1"/>
  <c r="C27" i="1"/>
  <c r="H26" i="1"/>
  <c r="C26" i="1"/>
  <c r="E26" i="1" s="1"/>
  <c r="C25" i="1"/>
  <c r="F24" i="1"/>
  <c r="C24" i="1"/>
  <c r="F23" i="1"/>
  <c r="H23" i="1" s="1"/>
  <c r="E23" i="1"/>
  <c r="C23" i="1"/>
  <c r="C44" i="1" s="1"/>
  <c r="H17" i="1"/>
  <c r="G17" i="1"/>
  <c r="F17" i="1"/>
  <c r="D17" i="1"/>
  <c r="E17" i="1" s="1"/>
  <c r="C17" i="1"/>
  <c r="G16" i="1"/>
  <c r="H16" i="1" s="1"/>
  <c r="F16" i="1"/>
  <c r="D16" i="1"/>
  <c r="E16" i="1" s="1"/>
  <c r="C16" i="1"/>
  <c r="H15" i="1"/>
  <c r="G15" i="1"/>
  <c r="F15" i="1"/>
  <c r="D15" i="1"/>
  <c r="E15" i="1" s="1"/>
  <c r="C15" i="1"/>
  <c r="F14" i="1"/>
  <c r="H14" i="1" s="1"/>
  <c r="E14" i="1"/>
  <c r="C14" i="1"/>
  <c r="F13" i="1"/>
  <c r="H13" i="1" s="1"/>
  <c r="E13" i="1"/>
  <c r="C13" i="1"/>
  <c r="G12" i="1"/>
  <c r="H12" i="1" s="1"/>
  <c r="F12" i="1"/>
  <c r="D12" i="1"/>
  <c r="E12" i="1" s="1"/>
  <c r="C12" i="1"/>
  <c r="H11" i="1"/>
  <c r="G11" i="1"/>
  <c r="F11" i="1"/>
  <c r="D11" i="1"/>
  <c r="E11" i="1" s="1"/>
  <c r="C11" i="1"/>
  <c r="F10" i="1"/>
  <c r="H10" i="1" s="1"/>
  <c r="E10" i="1"/>
  <c r="C10" i="1"/>
  <c r="G9" i="1"/>
  <c r="H9" i="1" s="1"/>
  <c r="F9" i="1"/>
  <c r="F19" i="1" s="1"/>
  <c r="D9" i="1"/>
  <c r="D19" i="1" s="1"/>
  <c r="C9" i="1"/>
  <c r="C19" i="1" s="1"/>
  <c r="E19" i="1" l="1"/>
  <c r="E44" i="1"/>
  <c r="E9" i="1"/>
  <c r="E27" i="1"/>
  <c r="F44" i="1"/>
  <c r="G19" i="1"/>
  <c r="H19" i="1" s="1"/>
  <c r="G44" i="1"/>
  <c r="H44" i="1" s="1"/>
</calcChain>
</file>

<file path=xl/sharedStrings.xml><?xml version="1.0" encoding="utf-8"?>
<sst xmlns="http://schemas.openxmlformats.org/spreadsheetml/2006/main" count="85" uniqueCount="71">
  <si>
    <t xml:space="preserve">Exportaciones del sector madera y muebles - JULIO 2019 VS JULIO 2020
</t>
  </si>
  <si>
    <t>Posición</t>
  </si>
  <si>
    <t>Descripcion</t>
  </si>
  <si>
    <t>Kg</t>
  </si>
  <si>
    <t>USD (FOB)</t>
  </si>
  <si>
    <t>Var %</t>
  </si>
  <si>
    <t>4407</t>
  </si>
  <si>
    <t>Madera aserrada o desbastada</t>
  </si>
  <si>
    <t>4408</t>
  </si>
  <si>
    <t>Hojas para chapado</t>
  </si>
  <si>
    <t>4409</t>
  </si>
  <si>
    <t>Madera perfilada</t>
  </si>
  <si>
    <t>4410</t>
  </si>
  <si>
    <t>Tableros de partículas</t>
  </si>
  <si>
    <t>4411</t>
  </si>
  <si>
    <t>Tableros de fibra de madera</t>
  </si>
  <si>
    <t>4412</t>
  </si>
  <si>
    <t>Madera contrachapada, chapada y estratificada</t>
  </si>
  <si>
    <t>4415</t>
  </si>
  <si>
    <t>Cajones, envases y pallets</t>
  </si>
  <si>
    <t>4418</t>
  </si>
  <si>
    <t>Obras y piezas de carpintería para construcciones</t>
  </si>
  <si>
    <t>*CAMBIO DE ALGUNAS NCM EN 2018</t>
  </si>
  <si>
    <t>4421</t>
  </si>
  <si>
    <t>Manufacturas de madera</t>
  </si>
  <si>
    <t>Total Madera</t>
  </si>
  <si>
    <t>940130</t>
  </si>
  <si>
    <t>Asientos giratorios de altura ajustable</t>
  </si>
  <si>
    <t>940140</t>
  </si>
  <si>
    <t>Asientos transformables en cama</t>
  </si>
  <si>
    <t>940152 Y 940153</t>
  </si>
  <si>
    <t>Asientos de bambú o ratan</t>
  </si>
  <si>
    <t>NCM 2017: 940151</t>
  </si>
  <si>
    <t>940159</t>
  </si>
  <si>
    <t>Otros asientos con sus partes</t>
  </si>
  <si>
    <t>940161</t>
  </si>
  <si>
    <t>Asientos con armazon de madera, rellenos</t>
  </si>
  <si>
    <t>940169</t>
  </si>
  <si>
    <t>Asientos con armazon de madera, los demas</t>
  </si>
  <si>
    <t>940171</t>
  </si>
  <si>
    <t>Asientos con armazon de metal, rellenos</t>
  </si>
  <si>
    <t>940179</t>
  </si>
  <si>
    <t>Asientos con armazon de metal, los demas</t>
  </si>
  <si>
    <t>940180</t>
  </si>
  <si>
    <t>Los demas asientos</t>
  </si>
  <si>
    <t>940310</t>
  </si>
  <si>
    <t>Muebles de metal para oficinas</t>
  </si>
  <si>
    <t>940320</t>
  </si>
  <si>
    <t>Muebles de metal, los demas</t>
  </si>
  <si>
    <t>940330</t>
  </si>
  <si>
    <t>Muebles de madera para oficinas</t>
  </si>
  <si>
    <t>940340</t>
  </si>
  <si>
    <t>Muebles de madera para cocinas</t>
  </si>
  <si>
    <t>940350</t>
  </si>
  <si>
    <t>Muebles de madera para dormitorios</t>
  </si>
  <si>
    <t>940360</t>
  </si>
  <si>
    <t>Los demas muebles de madera</t>
  </si>
  <si>
    <t>Muebles de plástico</t>
  </si>
  <si>
    <t>940410</t>
  </si>
  <si>
    <t>Somieres</t>
  </si>
  <si>
    <t>940421</t>
  </si>
  <si>
    <t>Colchones de caucho o plastico celulares</t>
  </si>
  <si>
    <t>940429</t>
  </si>
  <si>
    <t>Colchones de otras materias</t>
  </si>
  <si>
    <t>940490</t>
  </si>
  <si>
    <t xml:space="preserve">Artículos de cama y similares </t>
  </si>
  <si>
    <t>Total Asientos, Muebles y Colchones</t>
  </si>
  <si>
    <t>940190</t>
  </si>
  <si>
    <t>Partes de asientos</t>
  </si>
  <si>
    <t>940390</t>
  </si>
  <si>
    <t>Partes de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</si>
</sst>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" fontId="3" fillId="2" borderId="16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3" fontId="3" fillId="0" borderId="0" xfId="0" applyNumberFormat="1" applyFont="1" applyAlignment="1">
      <alignment horizontal="center"/>
    </xf>
    <xf numFmtId="3" fontId="3" fillId="3" borderId="19" xfId="0" applyNumberFormat="1" applyFont="1" applyFill="1" applyBorder="1" applyAlignment="1">
      <alignment horizontal="center"/>
    </xf>
    <xf numFmtId="164" fontId="0" fillId="0" borderId="0" xfId="1" applyNumberFormat="1" applyFont="1" applyBorder="1"/>
    <xf numFmtId="3" fontId="3" fillId="0" borderId="2" xfId="0" applyNumberFormat="1" applyFont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64" fontId="0" fillId="0" borderId="4" xfId="1" applyNumberFormat="1" applyFont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3" fontId="5" fillId="4" borderId="0" xfId="0" applyNumberFormat="1" applyFont="1" applyFill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164" fontId="0" fillId="4" borderId="0" xfId="1" applyNumberFormat="1" applyFont="1" applyFill="1" applyBorder="1"/>
    <xf numFmtId="3" fontId="5" fillId="4" borderId="6" xfId="0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horizontal="center"/>
    </xf>
    <xf numFmtId="164" fontId="1" fillId="4" borderId="7" xfId="1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1" fillId="0" borderId="0" xfId="1" applyNumberFormat="1" applyFont="1" applyBorder="1"/>
    <xf numFmtId="3" fontId="5" fillId="0" borderId="6" xfId="0" applyNumberFormat="1" applyFont="1" applyBorder="1" applyAlignment="1">
      <alignment horizontal="center"/>
    </xf>
    <xf numFmtId="164" fontId="1" fillId="0" borderId="7" xfId="1" applyNumberFormat="1" applyFont="1" applyBorder="1"/>
    <xf numFmtId="164" fontId="1" fillId="4" borderId="0" xfId="1" applyNumberFormat="1" applyFont="1" applyFill="1" applyBorder="1"/>
    <xf numFmtId="0" fontId="2" fillId="0" borderId="0" xfId="0" applyFont="1"/>
    <xf numFmtId="0" fontId="0" fillId="0" borderId="9" xfId="0" applyBorder="1" applyAlignment="1">
      <alignment horizontal="center"/>
    </xf>
    <xf numFmtId="0" fontId="0" fillId="0" borderId="11" xfId="0" applyBorder="1"/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164" fontId="1" fillId="0" borderId="10" xfId="1" applyNumberFormat="1" applyFont="1" applyBorder="1"/>
    <xf numFmtId="164" fontId="1" fillId="0" borderId="1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164" fontId="6" fillId="0" borderId="21" xfId="1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5" fillId="5" borderId="3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64" fontId="0" fillId="4" borderId="7" xfId="1" applyNumberFormat="1" applyFont="1" applyFill="1" applyBorder="1"/>
    <xf numFmtId="3" fontId="5" fillId="5" borderId="0" xfId="0" applyNumberFormat="1" applyFont="1" applyFill="1" applyBorder="1" applyAlignment="1">
      <alignment horizontal="center"/>
    </xf>
    <xf numFmtId="164" fontId="0" fillId="0" borderId="7" xfId="1" applyNumberFormat="1" applyFont="1" applyBorder="1"/>
    <xf numFmtId="0" fontId="7" fillId="0" borderId="0" xfId="0" applyFont="1"/>
    <xf numFmtId="0" fontId="0" fillId="5" borderId="7" xfId="0" applyFill="1" applyBorder="1"/>
    <xf numFmtId="3" fontId="5" fillId="5" borderId="6" xfId="0" applyNumberFormat="1" applyFont="1" applyFill="1" applyBorder="1" applyAlignment="1">
      <alignment horizontal="center"/>
    </xf>
    <xf numFmtId="164" fontId="0" fillId="5" borderId="7" xfId="1" applyNumberFormat="1" applyFont="1" applyFill="1" applyBorder="1"/>
    <xf numFmtId="4" fontId="3" fillId="5" borderId="0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3" fontId="5" fillId="4" borderId="9" xfId="0" applyNumberFormat="1" applyFont="1" applyFill="1" applyBorder="1" applyAlignment="1">
      <alignment horizontal="center"/>
    </xf>
    <xf numFmtId="3" fontId="5" fillId="4" borderId="10" xfId="0" applyNumberFormat="1" applyFont="1" applyFill="1" applyBorder="1" applyAlignment="1">
      <alignment horizontal="center"/>
    </xf>
    <xf numFmtId="164" fontId="0" fillId="4" borderId="11" xfId="1" applyNumberFormat="1" applyFont="1" applyFill="1" applyBorder="1"/>
    <xf numFmtId="9" fontId="6" fillId="0" borderId="21" xfId="1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3" fontId="5" fillId="4" borderId="2" xfId="0" applyNumberFormat="1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  <xf numFmtId="3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1177222</xdr:colOff>
      <xdr:row>5</xdr:row>
      <xdr:rowOff>142875</xdr:rowOff>
    </xdr:to>
    <xdr:pic>
      <xdr:nvPicPr>
        <xdr:cNvPr id="2" name="1 Imagen" descr="FAIMA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9" t="12971" r="10277" b="16623"/>
        <a:stretch>
          <a:fillRect/>
        </a:stretch>
      </xdr:blipFill>
      <xdr:spPr bwMode="auto">
        <a:xfrm>
          <a:off x="57150" y="133350"/>
          <a:ext cx="112007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esktop/FAIMA/COMEX%20FAIMA/BASE%20COMEX%20EXPO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 2017"/>
      <sheetName val="PA 2018"/>
      <sheetName val="PA 2019"/>
      <sheetName val="PA 2020"/>
      <sheetName val="ANUAL"/>
      <sheetName val="01"/>
      <sheetName val="02"/>
      <sheetName val="03"/>
      <sheetName val="03 vs 03"/>
      <sheetName val="04 vs 04"/>
      <sheetName val="04"/>
      <sheetName val="05"/>
      <sheetName val="05 VS 05"/>
      <sheetName val="06"/>
      <sheetName val="06 VS 06"/>
      <sheetName val="07"/>
      <sheetName val="07 vs 07"/>
      <sheetName val="08"/>
      <sheetName val="09"/>
      <sheetName val="10"/>
      <sheetName val="11"/>
      <sheetName val="12"/>
      <sheetName val="2020"/>
      <sheetName val="2019"/>
      <sheetName val="2018"/>
      <sheetName val="2017"/>
    </sheetNames>
    <sheetDataSet>
      <sheetData sheetId="0"/>
      <sheetData sheetId="1"/>
      <sheetData sheetId="2"/>
      <sheetData sheetId="3">
        <row r="145">
          <cell r="G145">
            <v>12191112</v>
          </cell>
          <cell r="H145">
            <v>5382130.1299999999</v>
          </cell>
        </row>
        <row r="325">
          <cell r="G325">
            <v>33867.449999999997</v>
          </cell>
          <cell r="H325">
            <v>12372.8</v>
          </cell>
        </row>
        <row r="398">
          <cell r="G398">
            <v>1989608.5</v>
          </cell>
          <cell r="H398">
            <v>2862423.06</v>
          </cell>
        </row>
        <row r="510">
          <cell r="G510">
            <v>1809270</v>
          </cell>
          <cell r="H510">
            <v>628884</v>
          </cell>
        </row>
        <row r="676">
          <cell r="G676">
            <v>1969206.26</v>
          </cell>
          <cell r="H676">
            <v>1417950.87</v>
          </cell>
        </row>
        <row r="802">
          <cell r="G802">
            <v>40232.11</v>
          </cell>
          <cell r="H802">
            <v>39040.28</v>
          </cell>
        </row>
        <row r="861">
          <cell r="G861">
            <v>99272.83</v>
          </cell>
          <cell r="H861">
            <v>54745.619999999995</v>
          </cell>
        </row>
        <row r="937">
          <cell r="G937">
            <v>488.24</v>
          </cell>
          <cell r="H937">
            <v>805.06</v>
          </cell>
        </row>
        <row r="1035">
          <cell r="G1035">
            <v>293266</v>
          </cell>
          <cell r="H1035">
            <v>425011</v>
          </cell>
        </row>
        <row r="1090">
          <cell r="G1090">
            <v>0</v>
          </cell>
          <cell r="H1090">
            <v>0</v>
          </cell>
        </row>
        <row r="1127">
          <cell r="G1127">
            <v>0</v>
          </cell>
        </row>
        <row r="1152">
          <cell r="G1152">
            <v>0</v>
          </cell>
        </row>
        <row r="1165">
          <cell r="G1165">
            <v>3489</v>
          </cell>
          <cell r="H1165">
            <v>46060</v>
          </cell>
        </row>
        <row r="1178">
          <cell r="G1178">
            <v>470</v>
          </cell>
          <cell r="H1178">
            <v>6216</v>
          </cell>
        </row>
        <row r="1191">
          <cell r="G1191">
            <v>402</v>
          </cell>
          <cell r="H1191">
            <v>3115.73</v>
          </cell>
        </row>
        <row r="1204">
          <cell r="G1204">
            <v>11940</v>
          </cell>
          <cell r="H1204">
            <v>56228</v>
          </cell>
        </row>
        <row r="1217">
          <cell r="G1217">
            <v>17157</v>
          </cell>
          <cell r="H1217">
            <v>38535</v>
          </cell>
        </row>
        <row r="1242">
          <cell r="G1242">
            <v>29523</v>
          </cell>
          <cell r="H1242">
            <v>626065</v>
          </cell>
        </row>
        <row r="1267">
          <cell r="G1267">
            <v>415.89</v>
          </cell>
          <cell r="H1267">
            <v>15376.88</v>
          </cell>
        </row>
        <row r="1280">
          <cell r="G1280">
            <v>67432</v>
          </cell>
          <cell r="H1280">
            <v>371779</v>
          </cell>
        </row>
        <row r="1293">
          <cell r="G1293">
            <v>45829.33</v>
          </cell>
          <cell r="H1293">
            <v>166427.65</v>
          </cell>
        </row>
        <row r="1306">
          <cell r="G1306">
            <v>42084</v>
          </cell>
          <cell r="H1306">
            <v>141395</v>
          </cell>
        </row>
        <row r="1319">
          <cell r="G1319">
            <v>6451</v>
          </cell>
          <cell r="H1319">
            <v>22948</v>
          </cell>
        </row>
        <row r="1332">
          <cell r="G1332">
            <v>18951</v>
          </cell>
          <cell r="H1332">
            <v>92810</v>
          </cell>
        </row>
        <row r="1345">
          <cell r="G1345">
            <v>3682</v>
          </cell>
          <cell r="H1345">
            <v>42752</v>
          </cell>
        </row>
        <row r="1396">
          <cell r="G1396">
            <v>13428</v>
          </cell>
          <cell r="H1396">
            <v>56248</v>
          </cell>
        </row>
        <row r="1434">
          <cell r="G1434">
            <v>0</v>
          </cell>
          <cell r="H1434">
            <v>0</v>
          </cell>
        </row>
        <row r="1492">
          <cell r="G1492">
            <v>5096.08</v>
          </cell>
          <cell r="H1492">
            <v>11010.92</v>
          </cell>
        </row>
        <row r="1493">
          <cell r="G1493">
            <v>10977.83</v>
          </cell>
          <cell r="H1493">
            <v>55222.41</v>
          </cell>
        </row>
        <row r="1494">
          <cell r="G1494">
            <v>14803</v>
          </cell>
          <cell r="H1494">
            <v>58114</v>
          </cell>
        </row>
        <row r="1495">
          <cell r="G1495">
            <v>14625</v>
          </cell>
          <cell r="H1495">
            <v>38089</v>
          </cell>
        </row>
      </sheetData>
      <sheetData sheetId="4">
        <row r="147">
          <cell r="G147">
            <v>15592313</v>
          </cell>
          <cell r="H147">
            <v>6223054.96</v>
          </cell>
        </row>
        <row r="346">
          <cell r="G346">
            <v>1939723</v>
          </cell>
          <cell r="H346">
            <v>2798917</v>
          </cell>
        </row>
        <row r="467">
          <cell r="G467">
            <v>2293913</v>
          </cell>
          <cell r="H467">
            <v>744457</v>
          </cell>
        </row>
        <row r="842">
          <cell r="G842">
            <v>23806.33</v>
          </cell>
        </row>
        <row r="843">
          <cell r="H843">
            <v>8084.74</v>
          </cell>
        </row>
        <row r="927">
          <cell r="G927">
            <v>113820.62</v>
          </cell>
          <cell r="H927">
            <v>99236.24</v>
          </cell>
        </row>
        <row r="1018">
          <cell r="G1018">
            <v>567732</v>
          </cell>
          <cell r="H1018">
            <v>675754</v>
          </cell>
        </row>
        <row r="1246">
          <cell r="G1246">
            <v>310.60000000000002</v>
          </cell>
          <cell r="H1246">
            <v>1442.33</v>
          </cell>
        </row>
        <row r="1247">
          <cell r="G1247">
            <v>82.39</v>
          </cell>
          <cell r="H1247">
            <v>846.49</v>
          </cell>
        </row>
        <row r="1301">
          <cell r="G1301">
            <v>125.9</v>
          </cell>
          <cell r="H1301">
            <v>1882.04</v>
          </cell>
        </row>
        <row r="1302">
          <cell r="G1302">
            <v>0</v>
          </cell>
        </row>
        <row r="1350">
          <cell r="G1350">
            <v>8919.35</v>
          </cell>
          <cell r="H1350">
            <v>30984.74</v>
          </cell>
        </row>
        <row r="1392">
          <cell r="G1392">
            <v>29663</v>
          </cell>
          <cell r="H1392">
            <v>541522</v>
          </cell>
        </row>
        <row r="1508">
          <cell r="G1508">
            <v>0</v>
          </cell>
        </row>
        <row r="1509">
          <cell r="G1509">
            <v>14294</v>
          </cell>
          <cell r="H1509">
            <v>106550</v>
          </cell>
        </row>
        <row r="1510">
          <cell r="G1510">
            <v>0</v>
          </cell>
        </row>
        <row r="1511">
          <cell r="G1511">
            <v>0</v>
          </cell>
        </row>
        <row r="1512">
          <cell r="G1512">
            <v>24966</v>
          </cell>
          <cell r="H1512">
            <v>61450</v>
          </cell>
        </row>
        <row r="1513">
          <cell r="G1513">
            <v>49126</v>
          </cell>
          <cell r="H1513">
            <v>73579</v>
          </cell>
        </row>
        <row r="1514">
          <cell r="G1514">
            <v>22592</v>
          </cell>
          <cell r="H1514">
            <v>120349</v>
          </cell>
        </row>
        <row r="1622">
          <cell r="G1622">
            <v>11256.8</v>
          </cell>
          <cell r="H1622">
            <v>35234.660000000003</v>
          </cell>
        </row>
        <row r="1702">
          <cell r="G1702">
            <v>11035.09</v>
          </cell>
          <cell r="H1702">
            <v>28884.45</v>
          </cell>
        </row>
        <row r="1703">
          <cell r="G1703">
            <v>11092.19</v>
          </cell>
          <cell r="H1703">
            <v>44970.080000000002</v>
          </cell>
        </row>
        <row r="1704">
          <cell r="G1704">
            <v>18146.05</v>
          </cell>
          <cell r="H1704">
            <v>59149.94</v>
          </cell>
        </row>
        <row r="1705">
          <cell r="G1705">
            <v>10015.540000000001</v>
          </cell>
          <cell r="H1705">
            <v>41366.080000000002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1"/>
  <sheetViews>
    <sheetView tabSelected="1" topLeftCell="A13" workbookViewId="0">
      <selection activeCell="F51" sqref="F51"/>
    </sheetView>
  </sheetViews>
  <sheetFormatPr baseColWidth="10" defaultRowHeight="15" x14ac:dyDescent="0.25"/>
  <cols>
    <col min="1" max="1" width="18" customWidth="1"/>
    <col min="2" max="2" width="44.7109375" customWidth="1"/>
    <col min="3" max="3" width="22.42578125" customWidth="1"/>
    <col min="4" max="4" width="21.7109375" customWidth="1"/>
    <col min="5" max="5" width="10" customWidth="1"/>
    <col min="6" max="6" width="22" customWidth="1"/>
    <col min="7" max="7" width="20.28515625" customWidth="1"/>
    <col min="8" max="8" width="9" bestFit="1" customWidth="1"/>
  </cols>
  <sheetData>
    <row r="1" spans="1:9" x14ac:dyDescent="0.25">
      <c r="A1" s="1"/>
      <c r="B1" s="2" t="s">
        <v>0</v>
      </c>
      <c r="C1" s="3"/>
      <c r="D1" s="3"/>
      <c r="E1" s="3"/>
      <c r="F1" s="3"/>
      <c r="G1" s="3"/>
      <c r="H1" s="4"/>
    </row>
    <row r="2" spans="1:9" x14ac:dyDescent="0.25">
      <c r="A2" s="5"/>
      <c r="B2" s="6"/>
      <c r="C2" s="7"/>
      <c r="D2" s="7"/>
      <c r="E2" s="7"/>
      <c r="F2" s="7"/>
      <c r="G2" s="7"/>
      <c r="H2" s="8"/>
    </row>
    <row r="3" spans="1:9" x14ac:dyDescent="0.25">
      <c r="A3" s="5"/>
      <c r="B3" s="6"/>
      <c r="C3" s="7"/>
      <c r="D3" s="7"/>
      <c r="E3" s="7"/>
      <c r="F3" s="7"/>
      <c r="G3" s="7"/>
      <c r="H3" s="8"/>
    </row>
    <row r="4" spans="1:9" x14ac:dyDescent="0.25">
      <c r="A4" s="5"/>
      <c r="B4" s="6"/>
      <c r="C4" s="7"/>
      <c r="D4" s="7"/>
      <c r="E4" s="7"/>
      <c r="F4" s="7"/>
      <c r="G4" s="7"/>
      <c r="H4" s="8"/>
    </row>
    <row r="5" spans="1:9" x14ac:dyDescent="0.25">
      <c r="A5" s="5"/>
      <c r="B5" s="6"/>
      <c r="C5" s="7"/>
      <c r="D5" s="7"/>
      <c r="E5" s="7"/>
      <c r="F5" s="7"/>
      <c r="G5" s="7"/>
      <c r="H5" s="8"/>
    </row>
    <row r="6" spans="1:9" ht="15.75" thickBot="1" x14ac:dyDescent="0.3">
      <c r="A6" s="9"/>
      <c r="B6" s="10"/>
      <c r="C6" s="11"/>
      <c r="D6" s="11"/>
      <c r="E6" s="11"/>
      <c r="F6" s="11"/>
      <c r="G6" s="11"/>
      <c r="H6" s="12"/>
    </row>
    <row r="7" spans="1:9" x14ac:dyDescent="0.25">
      <c r="A7" s="13" t="s">
        <v>1</v>
      </c>
      <c r="B7" s="14" t="s">
        <v>2</v>
      </c>
      <c r="C7" s="14" t="s">
        <v>3</v>
      </c>
      <c r="D7" s="14"/>
      <c r="E7" s="14"/>
      <c r="F7" s="14" t="s">
        <v>4</v>
      </c>
      <c r="G7" s="14"/>
      <c r="H7" s="15"/>
    </row>
    <row r="8" spans="1:9" ht="15.75" thickBot="1" x14ac:dyDescent="0.3">
      <c r="A8" s="16"/>
      <c r="B8" s="17"/>
      <c r="C8" s="18">
        <v>43647</v>
      </c>
      <c r="D8" s="18">
        <v>44013</v>
      </c>
      <c r="E8" s="19" t="s">
        <v>5</v>
      </c>
      <c r="F8" s="18">
        <v>43647</v>
      </c>
      <c r="G8" s="18">
        <v>44013</v>
      </c>
      <c r="H8" s="20" t="s">
        <v>5</v>
      </c>
    </row>
    <row r="9" spans="1:9" x14ac:dyDescent="0.25">
      <c r="A9" s="21" t="s">
        <v>6</v>
      </c>
      <c r="B9" s="22" t="s">
        <v>7</v>
      </c>
      <c r="C9" s="23">
        <f>'[1]PA 2019'!G145</f>
        <v>12191112</v>
      </c>
      <c r="D9" s="24">
        <f>'[1]PA 2020'!G147</f>
        <v>15592313</v>
      </c>
      <c r="E9" s="25">
        <f>D9/C9-1</f>
        <v>0.27899021844766914</v>
      </c>
      <c r="F9" s="26">
        <f>'[1]PA 2019'!H145</f>
        <v>5382130.1299999999</v>
      </c>
      <c r="G9" s="27">
        <f>'[1]PA 2020'!H147</f>
        <v>6223054.96</v>
      </c>
      <c r="H9" s="28">
        <f>G9/F9-1</f>
        <v>0.15624386807607715</v>
      </c>
    </row>
    <row r="10" spans="1:9" x14ac:dyDescent="0.25">
      <c r="A10" s="29" t="s">
        <v>8</v>
      </c>
      <c r="B10" s="30" t="s">
        <v>9</v>
      </c>
      <c r="C10" s="31">
        <f>'[1]PA 2019'!G325</f>
        <v>33867.449999999997</v>
      </c>
      <c r="D10" s="32">
        <v>0</v>
      </c>
      <c r="E10" s="33">
        <f>D10/C10-1</f>
        <v>-1</v>
      </c>
      <c r="F10" s="34">
        <f>'[1]PA 2019'!H325</f>
        <v>12372.8</v>
      </c>
      <c r="G10" s="35">
        <v>0</v>
      </c>
      <c r="H10" s="36">
        <f t="shared" ref="H10:H17" si="0">G10/F10-1</f>
        <v>-1</v>
      </c>
    </row>
    <row r="11" spans="1:9" x14ac:dyDescent="0.25">
      <c r="A11" s="37" t="s">
        <v>10</v>
      </c>
      <c r="B11" s="38" t="s">
        <v>11</v>
      </c>
      <c r="C11" s="39">
        <f>'[1]PA 2019'!G398</f>
        <v>1989608.5</v>
      </c>
      <c r="D11" s="40">
        <f>'[1]PA 2020'!G346</f>
        <v>1939723</v>
      </c>
      <c r="E11" s="41">
        <f t="shared" ref="E11:E17" si="1">D11/C11-1</f>
        <v>-2.5073023160083974E-2</v>
      </c>
      <c r="F11" s="42">
        <f>'[1]PA 2019'!H398</f>
        <v>2862423.06</v>
      </c>
      <c r="G11" s="40">
        <f>'[1]PA 2020'!H346</f>
        <v>2798917</v>
      </c>
      <c r="H11" s="43">
        <f t="shared" si="0"/>
        <v>-2.2186119475993915E-2</v>
      </c>
    </row>
    <row r="12" spans="1:9" x14ac:dyDescent="0.25">
      <c r="A12" s="29" t="s">
        <v>12</v>
      </c>
      <c r="B12" s="30" t="s">
        <v>13</v>
      </c>
      <c r="C12" s="31">
        <f>'[1]PA 2019'!G510</f>
        <v>1809270</v>
      </c>
      <c r="D12" s="35">
        <f>'[1]PA 2020'!G467</f>
        <v>2293913</v>
      </c>
      <c r="E12" s="44">
        <f t="shared" si="1"/>
        <v>0.26786659813073777</v>
      </c>
      <c r="F12" s="34">
        <f>'[1]PA 2019'!H510</f>
        <v>628884</v>
      </c>
      <c r="G12" s="35">
        <f>'[1]PA 2020'!H467</f>
        <v>744457</v>
      </c>
      <c r="H12" s="36">
        <f t="shared" si="0"/>
        <v>0.1837747501924043</v>
      </c>
    </row>
    <row r="13" spans="1:9" x14ac:dyDescent="0.25">
      <c r="A13" s="37" t="s">
        <v>14</v>
      </c>
      <c r="B13" s="38" t="s">
        <v>15</v>
      </c>
      <c r="C13" s="39">
        <f>'[1]PA 2019'!G676</f>
        <v>1969206.26</v>
      </c>
      <c r="D13" s="40">
        <v>0</v>
      </c>
      <c r="E13" s="41">
        <f t="shared" si="1"/>
        <v>-1</v>
      </c>
      <c r="F13" s="42">
        <f>'[1]PA 2019'!H676</f>
        <v>1417950.87</v>
      </c>
      <c r="G13" s="40">
        <v>0</v>
      </c>
      <c r="H13" s="43">
        <f t="shared" si="0"/>
        <v>-1</v>
      </c>
    </row>
    <row r="14" spans="1:9" x14ac:dyDescent="0.25">
      <c r="A14" s="29" t="s">
        <v>16</v>
      </c>
      <c r="B14" s="30" t="s">
        <v>17</v>
      </c>
      <c r="C14" s="31">
        <f>'[1]PA 2019'!G802</f>
        <v>40232.11</v>
      </c>
      <c r="D14" s="35">
        <v>0</v>
      </c>
      <c r="E14" s="44">
        <f t="shared" si="1"/>
        <v>-1</v>
      </c>
      <c r="F14" s="34">
        <f>'[1]PA 2019'!H802</f>
        <v>39040.28</v>
      </c>
      <c r="G14" s="35">
        <v>0</v>
      </c>
      <c r="H14" s="36">
        <f t="shared" si="0"/>
        <v>-1</v>
      </c>
    </row>
    <row r="15" spans="1:9" x14ac:dyDescent="0.25">
      <c r="A15" s="37" t="s">
        <v>18</v>
      </c>
      <c r="B15" s="38" t="s">
        <v>19</v>
      </c>
      <c r="C15" s="39">
        <f>'[1]PA 2019'!G861</f>
        <v>99272.83</v>
      </c>
      <c r="D15" s="39">
        <f>'[1]PA 2020'!G842</f>
        <v>23806.33</v>
      </c>
      <c r="E15" s="41">
        <f t="shared" si="1"/>
        <v>-0.76019289467218776</v>
      </c>
      <c r="F15" s="42">
        <f>'[1]PA 2019'!H861</f>
        <v>54745.619999999995</v>
      </c>
      <c r="G15" s="40">
        <f>'[1]PA 2020'!H843</f>
        <v>8084.74</v>
      </c>
      <c r="H15" s="43">
        <f t="shared" si="0"/>
        <v>-0.85232170171787258</v>
      </c>
    </row>
    <row r="16" spans="1:9" x14ac:dyDescent="0.25">
      <c r="A16" s="29" t="s">
        <v>20</v>
      </c>
      <c r="B16" s="30" t="s">
        <v>21</v>
      </c>
      <c r="C16" s="31">
        <f>'[1]PA 2019'!G937</f>
        <v>488.24</v>
      </c>
      <c r="D16" s="31">
        <f>'[1]PA 2020'!G927</f>
        <v>113820.62</v>
      </c>
      <c r="E16" s="44">
        <f t="shared" si="1"/>
        <v>232.1243241029002</v>
      </c>
      <c r="F16" s="34">
        <f>'[1]PA 2019'!H937</f>
        <v>805.06</v>
      </c>
      <c r="G16" s="35">
        <f>'[1]PA 2020'!H927</f>
        <v>99236.24</v>
      </c>
      <c r="H16" s="36">
        <f t="shared" si="0"/>
        <v>122.26564479666114</v>
      </c>
      <c r="I16" s="45" t="s">
        <v>22</v>
      </c>
    </row>
    <row r="17" spans="1:9" ht="15.75" thickBot="1" x14ac:dyDescent="0.3">
      <c r="A17" s="46" t="s">
        <v>23</v>
      </c>
      <c r="B17" s="47" t="s">
        <v>24</v>
      </c>
      <c r="C17" s="48">
        <f>'[1]PA 2019'!G1035</f>
        <v>293266</v>
      </c>
      <c r="D17" s="49">
        <f>'[1]PA 2020'!G1018</f>
        <v>567732</v>
      </c>
      <c r="E17" s="50">
        <f t="shared" si="1"/>
        <v>0.93589437575443446</v>
      </c>
      <c r="F17" s="48">
        <f>'[1]PA 2019'!H1035</f>
        <v>425011</v>
      </c>
      <c r="G17" s="49">
        <f>'[1]PA 2020'!H1018</f>
        <v>675754</v>
      </c>
      <c r="H17" s="51">
        <f t="shared" si="0"/>
        <v>0.5899682596450444</v>
      </c>
      <c r="I17" s="45" t="s">
        <v>22</v>
      </c>
    </row>
    <row r="18" spans="1:9" ht="15.75" thickBot="1" x14ac:dyDescent="0.3">
      <c r="B18" s="52"/>
      <c r="C18" s="53"/>
      <c r="D18" s="53"/>
      <c r="E18" s="54"/>
      <c r="H18" s="54"/>
    </row>
    <row r="19" spans="1:9" ht="16.5" thickBot="1" x14ac:dyDescent="0.3">
      <c r="A19" s="55" t="s">
        <v>25</v>
      </c>
      <c r="B19" s="56"/>
      <c r="C19" s="57">
        <f>SUM(C9:C17)</f>
        <v>18426323.389999997</v>
      </c>
      <c r="D19" s="58">
        <f>SUM(D9:D17)</f>
        <v>20531307.949999999</v>
      </c>
      <c r="E19" s="59">
        <f>D19/C19-1</f>
        <v>0.11423790386433685</v>
      </c>
      <c r="F19" s="57">
        <f>SUM(F9:F17)</f>
        <v>10823362.819999998</v>
      </c>
      <c r="G19" s="58">
        <f>SUM(G9:G17)</f>
        <v>10549503.940000001</v>
      </c>
      <c r="H19" s="59">
        <f>G19/F19-1</f>
        <v>-2.5302568578219109E-2</v>
      </c>
    </row>
    <row r="20" spans="1:9" ht="15.75" thickBot="1" x14ac:dyDescent="0.3">
      <c r="B20" s="52"/>
      <c r="C20" s="53"/>
      <c r="D20" s="53"/>
    </row>
    <row r="21" spans="1:9" x14ac:dyDescent="0.25">
      <c r="A21" s="13" t="s">
        <v>1</v>
      </c>
      <c r="B21" s="14" t="s">
        <v>2</v>
      </c>
      <c r="C21" s="14" t="s">
        <v>3</v>
      </c>
      <c r="D21" s="14"/>
      <c r="E21" s="14"/>
      <c r="F21" s="14" t="s">
        <v>4</v>
      </c>
      <c r="G21" s="14"/>
      <c r="H21" s="15"/>
    </row>
    <row r="22" spans="1:9" ht="15.75" thickBot="1" x14ac:dyDescent="0.3">
      <c r="A22" s="16"/>
      <c r="B22" s="17"/>
      <c r="C22" s="18">
        <v>43647</v>
      </c>
      <c r="D22" s="18">
        <v>44013</v>
      </c>
      <c r="E22" s="60" t="s">
        <v>5</v>
      </c>
      <c r="F22" s="18">
        <v>43647</v>
      </c>
      <c r="G22" s="18">
        <v>44013</v>
      </c>
      <c r="H22" s="20" t="s">
        <v>5</v>
      </c>
    </row>
    <row r="23" spans="1:9" x14ac:dyDescent="0.25">
      <c r="A23" s="21" t="s">
        <v>26</v>
      </c>
      <c r="B23" s="22" t="s">
        <v>27</v>
      </c>
      <c r="C23" s="61">
        <f>'[1]PA 2019'!G1434</f>
        <v>0</v>
      </c>
      <c r="D23" s="62">
        <v>0</v>
      </c>
      <c r="E23" s="28" t="e">
        <f t="shared" ref="E23:E42" si="2">D23/C23-1</f>
        <v>#DIV/0!</v>
      </c>
      <c r="F23" s="61">
        <f>'[1]PA 2019'!H1434</f>
        <v>0</v>
      </c>
      <c r="G23" s="63">
        <v>0</v>
      </c>
      <c r="H23" s="28" t="e">
        <f t="shared" ref="H23:H42" si="3">G23/F23-1</f>
        <v>#DIV/0!</v>
      </c>
    </row>
    <row r="24" spans="1:9" x14ac:dyDescent="0.25">
      <c r="A24" s="29" t="s">
        <v>28</v>
      </c>
      <c r="B24" s="30" t="s">
        <v>29</v>
      </c>
      <c r="C24" s="34">
        <f>'[1]PA 2019'!G1090</f>
        <v>0</v>
      </c>
      <c r="D24" s="35">
        <v>0</v>
      </c>
      <c r="E24" s="64">
        <v>0</v>
      </c>
      <c r="F24" s="34">
        <f>'[1]PA 2019'!H1090</f>
        <v>0</v>
      </c>
      <c r="G24" s="35">
        <v>0</v>
      </c>
      <c r="H24" s="64">
        <v>0</v>
      </c>
    </row>
    <row r="25" spans="1:9" x14ac:dyDescent="0.25">
      <c r="A25" s="37" t="s">
        <v>30</v>
      </c>
      <c r="B25" s="38" t="s">
        <v>31</v>
      </c>
      <c r="C25" s="42">
        <f>'[1]PA 2019'!G1127</f>
        <v>0</v>
      </c>
      <c r="D25" s="65">
        <v>0</v>
      </c>
      <c r="E25" s="66">
        <v>0</v>
      </c>
      <c r="F25" s="42">
        <v>0</v>
      </c>
      <c r="G25" s="40">
        <v>0</v>
      </c>
      <c r="H25" s="66">
        <v>0</v>
      </c>
      <c r="I25" s="67" t="s">
        <v>32</v>
      </c>
    </row>
    <row r="26" spans="1:9" x14ac:dyDescent="0.25">
      <c r="A26" s="29" t="s">
        <v>33</v>
      </c>
      <c r="B26" s="30" t="s">
        <v>34</v>
      </c>
      <c r="C26" s="34">
        <f>'[1]PA 2019'!G1152</f>
        <v>0</v>
      </c>
      <c r="D26" s="35">
        <v>0</v>
      </c>
      <c r="E26" s="64" t="e">
        <f>D26/C26-1</f>
        <v>#DIV/0!</v>
      </c>
      <c r="F26" s="34">
        <v>0</v>
      </c>
      <c r="G26" s="35">
        <v>0</v>
      </c>
      <c r="H26" s="64" t="e">
        <f t="shared" si="3"/>
        <v>#DIV/0!</v>
      </c>
    </row>
    <row r="27" spans="1:9" x14ac:dyDescent="0.25">
      <c r="A27" s="37" t="s">
        <v>35</v>
      </c>
      <c r="B27" s="38" t="s">
        <v>36</v>
      </c>
      <c r="C27" s="42">
        <f>'[1]PA 2019'!G1165</f>
        <v>3489</v>
      </c>
      <c r="D27" s="65">
        <f>'[1]PA 2020'!G1246</f>
        <v>310.60000000000002</v>
      </c>
      <c r="E27" s="66">
        <f t="shared" si="2"/>
        <v>-0.91097735740899966</v>
      </c>
      <c r="F27" s="42">
        <f>'[1]PA 2019'!H1165</f>
        <v>46060</v>
      </c>
      <c r="G27" s="40">
        <f>'[1]PA 2020'!H1246</f>
        <v>1442.33</v>
      </c>
      <c r="H27" s="66">
        <f t="shared" si="3"/>
        <v>-0.96868584455058615</v>
      </c>
    </row>
    <row r="28" spans="1:9" x14ac:dyDescent="0.25">
      <c r="A28" s="29" t="s">
        <v>37</v>
      </c>
      <c r="B28" s="30" t="s">
        <v>38</v>
      </c>
      <c r="C28" s="34">
        <f>'[1]PA 2019'!G1178</f>
        <v>470</v>
      </c>
      <c r="D28" s="35">
        <f>'[1]PA 2020'!G1247</f>
        <v>82.39</v>
      </c>
      <c r="E28" s="64">
        <f t="shared" si="2"/>
        <v>-0.82470212765957451</v>
      </c>
      <c r="F28" s="34">
        <f>'[1]PA 2019'!H1178</f>
        <v>6216</v>
      </c>
      <c r="G28" s="35">
        <f>'[1]PA 2020'!H1247</f>
        <v>846.49</v>
      </c>
      <c r="H28" s="64">
        <f t="shared" si="3"/>
        <v>-0.86382078507078508</v>
      </c>
    </row>
    <row r="29" spans="1:9" x14ac:dyDescent="0.25">
      <c r="A29" s="37" t="s">
        <v>39</v>
      </c>
      <c r="B29" s="68" t="s">
        <v>40</v>
      </c>
      <c r="C29" s="69">
        <f>'[1]PA 2019'!G1191</f>
        <v>402</v>
      </c>
      <c r="D29" s="65">
        <f>'[1]PA 2020'!G1301</f>
        <v>125.9</v>
      </c>
      <c r="E29" s="70">
        <f t="shared" si="2"/>
        <v>-0.68681592039800998</v>
      </c>
      <c r="F29" s="69">
        <f>'[1]PA 2019'!H1191</f>
        <v>3115.73</v>
      </c>
      <c r="G29" s="65">
        <f>'[1]PA 2020'!H1301</f>
        <v>1882.04</v>
      </c>
      <c r="H29" s="70">
        <f t="shared" si="3"/>
        <v>-0.39595536198579473</v>
      </c>
    </row>
    <row r="30" spans="1:9" x14ac:dyDescent="0.25">
      <c r="A30" s="29" t="s">
        <v>41</v>
      </c>
      <c r="B30" s="30" t="s">
        <v>42</v>
      </c>
      <c r="C30" s="34">
        <f>'[1]PA 2019'!G1204</f>
        <v>11940</v>
      </c>
      <c r="D30" s="35">
        <f>'[1]PA 2020'!G1302</f>
        <v>0</v>
      </c>
      <c r="E30" s="64">
        <f t="shared" si="2"/>
        <v>-1</v>
      </c>
      <c r="F30" s="34">
        <f>'[1]PA 2019'!H1204</f>
        <v>56228</v>
      </c>
      <c r="G30" s="35">
        <v>0</v>
      </c>
      <c r="H30" s="64">
        <f t="shared" si="3"/>
        <v>-1</v>
      </c>
    </row>
    <row r="31" spans="1:9" x14ac:dyDescent="0.25">
      <c r="A31" s="37" t="s">
        <v>43</v>
      </c>
      <c r="B31" s="38" t="s">
        <v>44</v>
      </c>
      <c r="C31" s="69">
        <f>'[1]PA 2019'!G1217</f>
        <v>17157</v>
      </c>
      <c r="D31" s="65">
        <f>'[1]PA 2020'!G1350</f>
        <v>8919.35</v>
      </c>
      <c r="E31" s="70">
        <f t="shared" si="2"/>
        <v>-0.48013347321792854</v>
      </c>
      <c r="F31" s="69">
        <f>'[1]PA 2019'!H1217</f>
        <v>38535</v>
      </c>
      <c r="G31" s="65">
        <f>'[1]PA 2020'!H1350</f>
        <v>30984.74</v>
      </c>
      <c r="H31" s="66">
        <f t="shared" si="3"/>
        <v>-0.19593252886985857</v>
      </c>
    </row>
    <row r="32" spans="1:9" x14ac:dyDescent="0.25">
      <c r="A32" s="29" t="s">
        <v>45</v>
      </c>
      <c r="B32" s="30" t="s">
        <v>46</v>
      </c>
      <c r="C32" s="34">
        <f>'[1]PA 2019'!G1267</f>
        <v>415.89</v>
      </c>
      <c r="D32" s="35">
        <f>'[1]PA 2020'!G1508</f>
        <v>0</v>
      </c>
      <c r="E32" s="64">
        <f t="shared" si="2"/>
        <v>-1</v>
      </c>
      <c r="F32" s="34">
        <f>'[1]PA 2019'!H1267</f>
        <v>15376.88</v>
      </c>
      <c r="G32" s="35">
        <v>0</v>
      </c>
      <c r="H32" s="64">
        <f t="shared" si="3"/>
        <v>-1</v>
      </c>
    </row>
    <row r="33" spans="1:8" x14ac:dyDescent="0.25">
      <c r="A33" s="37" t="s">
        <v>47</v>
      </c>
      <c r="B33" s="38" t="s">
        <v>48</v>
      </c>
      <c r="C33" s="42">
        <f>'[1]PA 2019'!G1280</f>
        <v>67432</v>
      </c>
      <c r="D33" s="40">
        <f>'[1]PA 2020'!G1509</f>
        <v>14294</v>
      </c>
      <c r="E33" s="66">
        <f t="shared" si="2"/>
        <v>-0.78802349033100016</v>
      </c>
      <c r="F33" s="42">
        <f>'[1]PA 2019'!H1280</f>
        <v>371779</v>
      </c>
      <c r="G33" s="40">
        <f>'[1]PA 2020'!H1509</f>
        <v>106550</v>
      </c>
      <c r="H33" s="66">
        <f t="shared" si="3"/>
        <v>-0.71340500673787388</v>
      </c>
    </row>
    <row r="34" spans="1:8" x14ac:dyDescent="0.25">
      <c r="A34" s="29" t="s">
        <v>49</v>
      </c>
      <c r="B34" s="30" t="s">
        <v>50</v>
      </c>
      <c r="C34" s="34">
        <f>'[1]PA 2019'!G1293</f>
        <v>45829.33</v>
      </c>
      <c r="D34" s="35">
        <f>'[1]PA 2020'!G1510</f>
        <v>0</v>
      </c>
      <c r="E34" s="64">
        <f t="shared" si="2"/>
        <v>-1</v>
      </c>
      <c r="F34" s="34">
        <f>'[1]PA 2019'!H1293</f>
        <v>166427.65</v>
      </c>
      <c r="G34" s="35">
        <v>0</v>
      </c>
      <c r="H34" s="64">
        <f t="shared" si="3"/>
        <v>-1</v>
      </c>
    </row>
    <row r="35" spans="1:8" x14ac:dyDescent="0.25">
      <c r="A35" s="37" t="s">
        <v>51</v>
      </c>
      <c r="B35" s="38" t="s">
        <v>52</v>
      </c>
      <c r="C35" s="42">
        <f>'[1]PA 2019'!G1306</f>
        <v>42084</v>
      </c>
      <c r="D35" s="40">
        <f>'[1]PA 2020'!G1511</f>
        <v>0</v>
      </c>
      <c r="E35" s="66">
        <f t="shared" si="2"/>
        <v>-1</v>
      </c>
      <c r="F35" s="42">
        <f>'[1]PA 2019'!H1306</f>
        <v>141395</v>
      </c>
      <c r="G35" s="40">
        <v>0</v>
      </c>
      <c r="H35" s="66">
        <f t="shared" si="3"/>
        <v>-1</v>
      </c>
    </row>
    <row r="36" spans="1:8" x14ac:dyDescent="0.25">
      <c r="A36" s="29" t="s">
        <v>53</v>
      </c>
      <c r="B36" s="30" t="s">
        <v>54</v>
      </c>
      <c r="C36" s="34">
        <f>'[1]PA 2019'!G1319</f>
        <v>6451</v>
      </c>
      <c r="D36" s="35">
        <f>'[1]PA 2020'!G1512</f>
        <v>24966</v>
      </c>
      <c r="E36" s="64">
        <f t="shared" si="2"/>
        <v>2.8700976592776315</v>
      </c>
      <c r="F36" s="34">
        <f>'[1]PA 2019'!H1319</f>
        <v>22948</v>
      </c>
      <c r="G36" s="35">
        <f>'[1]PA 2020'!H1512</f>
        <v>61450</v>
      </c>
      <c r="H36" s="64">
        <f t="shared" si="3"/>
        <v>1.6777932717448145</v>
      </c>
    </row>
    <row r="37" spans="1:8" x14ac:dyDescent="0.25">
      <c r="A37" s="37" t="s">
        <v>55</v>
      </c>
      <c r="B37" s="38" t="s">
        <v>56</v>
      </c>
      <c r="C37" s="42">
        <f>'[1]PA 2019'!G1332</f>
        <v>18951</v>
      </c>
      <c r="D37" s="40">
        <f>'[1]PA 2020'!G1513</f>
        <v>49126</v>
      </c>
      <c r="E37" s="66">
        <f t="shared" si="2"/>
        <v>1.5922642604611892</v>
      </c>
      <c r="F37" s="42">
        <f>'[1]PA 2019'!H1332</f>
        <v>92810</v>
      </c>
      <c r="G37" s="40">
        <f>'[1]PA 2020'!H1513</f>
        <v>73579</v>
      </c>
      <c r="H37" s="66">
        <f t="shared" si="3"/>
        <v>-0.20720827497036953</v>
      </c>
    </row>
    <row r="38" spans="1:8" x14ac:dyDescent="0.25">
      <c r="A38" s="29">
        <v>940370</v>
      </c>
      <c r="B38" s="30" t="s">
        <v>57</v>
      </c>
      <c r="C38" s="34">
        <f>'[1]PA 2019'!G1345</f>
        <v>3682</v>
      </c>
      <c r="D38" s="35">
        <f>'[1]PA 2020'!G1514</f>
        <v>22592</v>
      </c>
      <c r="E38" s="64">
        <f t="shared" si="2"/>
        <v>5.1357957631721893</v>
      </c>
      <c r="F38" s="34">
        <f>'[1]PA 2019'!H1345</f>
        <v>42752</v>
      </c>
      <c r="G38" s="35">
        <f>'[1]PA 2020'!H1514</f>
        <v>120349</v>
      </c>
      <c r="H38" s="64">
        <f t="shared" si="3"/>
        <v>1.8150495883233533</v>
      </c>
    </row>
    <row r="39" spans="1:8" x14ac:dyDescent="0.25">
      <c r="A39" s="37" t="s">
        <v>58</v>
      </c>
      <c r="B39" s="38" t="s">
        <v>59</v>
      </c>
      <c r="C39" s="42">
        <f>'[1]PA 2019'!G1492</f>
        <v>5096.08</v>
      </c>
      <c r="D39" s="71">
        <f>'[1]PA 2020'!G1702</f>
        <v>11035.09</v>
      </c>
      <c r="E39" s="66">
        <f t="shared" si="2"/>
        <v>1.165407528924193</v>
      </c>
      <c r="F39" s="42">
        <f>'[1]PA 2019'!H1492</f>
        <v>11010.92</v>
      </c>
      <c r="G39" s="40">
        <f>'[1]PA 2020'!H1702</f>
        <v>28884.45</v>
      </c>
      <c r="H39" s="66">
        <f t="shared" si="3"/>
        <v>1.6232549142124366</v>
      </c>
    </row>
    <row r="40" spans="1:8" x14ac:dyDescent="0.25">
      <c r="A40" s="29" t="s">
        <v>60</v>
      </c>
      <c r="B40" s="30" t="s">
        <v>61</v>
      </c>
      <c r="C40" s="34">
        <f>'[1]PA 2019'!G1493</f>
        <v>10977.83</v>
      </c>
      <c r="D40" s="35">
        <f>'[1]PA 2020'!G1703</f>
        <v>11092.19</v>
      </c>
      <c r="E40" s="64">
        <f t="shared" si="2"/>
        <v>1.0417359350618494E-2</v>
      </c>
      <c r="F40" s="34">
        <f>'[1]PA 2019'!H1493</f>
        <v>55222.41</v>
      </c>
      <c r="G40" s="35">
        <f>'[1]PA 2020'!H1703</f>
        <v>44970.080000000002</v>
      </c>
      <c r="H40" s="64">
        <f t="shared" si="3"/>
        <v>-0.18565524394896926</v>
      </c>
    </row>
    <row r="41" spans="1:8" x14ac:dyDescent="0.25">
      <c r="A41" s="37" t="s">
        <v>62</v>
      </c>
      <c r="B41" s="38" t="s">
        <v>63</v>
      </c>
      <c r="C41" s="42">
        <f>'[1]PA 2019'!G1494</f>
        <v>14803</v>
      </c>
      <c r="D41" s="71">
        <f>'[1]PA 2020'!G1704</f>
        <v>18146.05</v>
      </c>
      <c r="E41" s="66">
        <f t="shared" si="2"/>
        <v>0.22583597919340659</v>
      </c>
      <c r="F41" s="42">
        <f>'[1]PA 2019'!H1494</f>
        <v>58114</v>
      </c>
      <c r="G41" s="40">
        <f>'[1]PA 2020'!H1704</f>
        <v>59149.94</v>
      </c>
      <c r="H41" s="66">
        <f t="shared" si="3"/>
        <v>1.7825997177960629E-2</v>
      </c>
    </row>
    <row r="42" spans="1:8" ht="15.75" thickBot="1" x14ac:dyDescent="0.3">
      <c r="A42" s="72" t="s">
        <v>64</v>
      </c>
      <c r="B42" s="73" t="s">
        <v>65</v>
      </c>
      <c r="C42" s="74">
        <f>'[1]PA 2019'!G1495</f>
        <v>14625</v>
      </c>
      <c r="D42" s="75">
        <f>'[1]PA 2020'!G1705</f>
        <v>10015.540000000001</v>
      </c>
      <c r="E42" s="76">
        <f t="shared" si="2"/>
        <v>-0.31517675213675211</v>
      </c>
      <c r="F42" s="74">
        <f>'[1]PA 2019'!H1495</f>
        <v>38089</v>
      </c>
      <c r="G42" s="75">
        <f>'[1]PA 2020'!H1705</f>
        <v>41366.080000000002</v>
      </c>
      <c r="H42" s="76">
        <f t="shared" si="3"/>
        <v>8.603743863057578E-2</v>
      </c>
    </row>
    <row r="43" spans="1:8" ht="15.75" thickBot="1" x14ac:dyDescent="0.3"/>
    <row r="44" spans="1:8" ht="16.5" thickBot="1" x14ac:dyDescent="0.3">
      <c r="A44" s="55" t="s">
        <v>66</v>
      </c>
      <c r="B44" s="56"/>
      <c r="C44" s="57">
        <f>SUM(C23:C42)</f>
        <v>263805.13</v>
      </c>
      <c r="D44" s="58">
        <f>SUM(D23:D42)</f>
        <v>170705.11</v>
      </c>
      <c r="E44" s="77">
        <f>D44/C44-1</f>
        <v>-0.35291209083007602</v>
      </c>
      <c r="F44" s="57">
        <f>SUM(F23:F42)</f>
        <v>1166079.5900000001</v>
      </c>
      <c r="G44" s="58">
        <f>SUM(G23:G42)</f>
        <v>571454.15</v>
      </c>
      <c r="H44" s="59">
        <f>G44/F44-1</f>
        <v>-0.50993555251232903</v>
      </c>
    </row>
    <row r="45" spans="1:8" ht="15.75" thickBot="1" x14ac:dyDescent="0.3"/>
    <row r="46" spans="1:8" x14ac:dyDescent="0.25">
      <c r="A46" s="13" t="s">
        <v>1</v>
      </c>
      <c r="B46" s="14" t="s">
        <v>2</v>
      </c>
      <c r="C46" s="14" t="s">
        <v>3</v>
      </c>
      <c r="D46" s="14"/>
      <c r="E46" s="14"/>
      <c r="F46" s="14" t="s">
        <v>4</v>
      </c>
      <c r="G46" s="14"/>
      <c r="H46" s="15"/>
    </row>
    <row r="47" spans="1:8" ht="15.75" thickBot="1" x14ac:dyDescent="0.3">
      <c r="A47" s="16"/>
      <c r="B47" s="17"/>
      <c r="C47" s="18">
        <v>43647</v>
      </c>
      <c r="D47" s="18">
        <v>44013</v>
      </c>
      <c r="E47" s="60" t="s">
        <v>5</v>
      </c>
      <c r="F47" s="18">
        <v>43647</v>
      </c>
      <c r="G47" s="18">
        <v>44013</v>
      </c>
      <c r="H47" s="20" t="s">
        <v>5</v>
      </c>
    </row>
    <row r="48" spans="1:8" x14ac:dyDescent="0.25">
      <c r="A48" s="78" t="s">
        <v>67</v>
      </c>
      <c r="B48" s="79" t="s">
        <v>68</v>
      </c>
      <c r="C48" s="80">
        <f>'[1]PA 2019'!G1242</f>
        <v>29523</v>
      </c>
      <c r="D48" s="81">
        <f>'[1]PA 2020'!G1392</f>
        <v>29663</v>
      </c>
      <c r="E48" s="82">
        <f>D48/C48-1</f>
        <v>4.7420655082477392E-3</v>
      </c>
      <c r="F48" s="80">
        <f>'[1]PA 2019'!H1242</f>
        <v>626065</v>
      </c>
      <c r="G48" s="81">
        <f>'[1]PA 2020'!H1392</f>
        <v>541522</v>
      </c>
      <c r="H48" s="82">
        <f>G48/F48-1</f>
        <v>-0.13503869406531266</v>
      </c>
    </row>
    <row r="49" spans="1:8" ht="15.75" thickBot="1" x14ac:dyDescent="0.3">
      <c r="A49" s="72" t="s">
        <v>69</v>
      </c>
      <c r="B49" s="73" t="s">
        <v>70</v>
      </c>
      <c r="C49" s="74">
        <f>'[1]PA 2019'!G1396</f>
        <v>13428</v>
      </c>
      <c r="D49" s="75">
        <f>'[1]PA 2020'!G1622</f>
        <v>11256.8</v>
      </c>
      <c r="E49" s="83">
        <f>D49/C49-1</f>
        <v>-0.1616919868930593</v>
      </c>
      <c r="F49" s="74">
        <f>'[1]PA 2019'!H1396</f>
        <v>56248</v>
      </c>
      <c r="G49" s="75">
        <f>'[1]PA 2020'!H1622</f>
        <v>35234.660000000003</v>
      </c>
      <c r="H49" s="83">
        <f>G49/F49-1</f>
        <v>-0.37358377186744407</v>
      </c>
    </row>
    <row r="51" spans="1:8" x14ac:dyDescent="0.25">
      <c r="C51" s="84"/>
      <c r="F51" s="84"/>
    </row>
  </sheetData>
  <mergeCells count="16">
    <mergeCell ref="A46:A47"/>
    <mergeCell ref="B46:B47"/>
    <mergeCell ref="C46:E46"/>
    <mergeCell ref="F46:H46"/>
    <mergeCell ref="A19:B19"/>
    <mergeCell ref="A21:A22"/>
    <mergeCell ref="B21:B22"/>
    <mergeCell ref="C21:E21"/>
    <mergeCell ref="F21:H21"/>
    <mergeCell ref="A44:B44"/>
    <mergeCell ref="A1:A6"/>
    <mergeCell ref="B1:H6"/>
    <mergeCell ref="A7:A8"/>
    <mergeCell ref="B7:B8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 vs 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2020-08-26T19:54:20Z</dcterms:created>
  <dcterms:modified xsi:type="dcterms:W3CDTF">2020-08-26T19:54:38Z</dcterms:modified>
</cp:coreProperties>
</file>