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E48" i="1"/>
  <c r="D48" i="1"/>
  <c r="C48" i="1"/>
  <c r="G42" i="1"/>
  <c r="F42" i="1"/>
  <c r="H42" i="1" s="1"/>
  <c r="D42" i="1"/>
  <c r="C42" i="1"/>
  <c r="E42" i="1" s="1"/>
  <c r="G41" i="1"/>
  <c r="F41" i="1"/>
  <c r="H41" i="1" s="1"/>
  <c r="D41" i="1"/>
  <c r="E41" i="1" s="1"/>
  <c r="C41" i="1"/>
  <c r="G40" i="1"/>
  <c r="F40" i="1"/>
  <c r="H40" i="1" s="1"/>
  <c r="D40" i="1"/>
  <c r="E40" i="1" s="1"/>
  <c r="C40" i="1"/>
  <c r="G39" i="1"/>
  <c r="F39" i="1"/>
  <c r="H39" i="1" s="1"/>
  <c r="D39" i="1"/>
  <c r="E39" i="1" s="1"/>
  <c r="C39" i="1"/>
  <c r="G38" i="1"/>
  <c r="H38" i="1" s="1"/>
  <c r="F38" i="1"/>
  <c r="D38" i="1"/>
  <c r="E38" i="1" s="1"/>
  <c r="C38" i="1"/>
  <c r="G37" i="1"/>
  <c r="F37" i="1"/>
  <c r="H37" i="1" s="1"/>
  <c r="D37" i="1"/>
  <c r="E37" i="1" s="1"/>
  <c r="C37" i="1"/>
  <c r="G36" i="1"/>
  <c r="H36" i="1" s="1"/>
  <c r="F36" i="1"/>
  <c r="D36" i="1"/>
  <c r="E36" i="1" s="1"/>
  <c r="C36" i="1"/>
  <c r="H35" i="1"/>
  <c r="G35" i="1"/>
  <c r="F35" i="1"/>
  <c r="D35" i="1"/>
  <c r="E35" i="1" s="1"/>
  <c r="C35" i="1"/>
  <c r="G34" i="1"/>
  <c r="H34" i="1" s="1"/>
  <c r="F34" i="1"/>
  <c r="D34" i="1"/>
  <c r="E34" i="1" s="1"/>
  <c r="C34" i="1"/>
  <c r="H33" i="1"/>
  <c r="G33" i="1"/>
  <c r="F33" i="1"/>
  <c r="D33" i="1"/>
  <c r="E33" i="1" s="1"/>
  <c r="C33" i="1"/>
  <c r="G32" i="1"/>
  <c r="H32" i="1" s="1"/>
  <c r="F32" i="1"/>
  <c r="D32" i="1"/>
  <c r="E32" i="1" s="1"/>
  <c r="C32" i="1"/>
  <c r="H31" i="1"/>
  <c r="G31" i="1"/>
  <c r="F31" i="1"/>
  <c r="D31" i="1"/>
  <c r="E31" i="1" s="1"/>
  <c r="C31" i="1"/>
  <c r="G30" i="1"/>
  <c r="H30" i="1" s="1"/>
  <c r="F30" i="1"/>
  <c r="D30" i="1"/>
  <c r="E30" i="1" s="1"/>
  <c r="C30" i="1"/>
  <c r="H29" i="1"/>
  <c r="G29" i="1"/>
  <c r="F29" i="1"/>
  <c r="D29" i="1"/>
  <c r="E29" i="1" s="1"/>
  <c r="C29" i="1"/>
  <c r="G28" i="1"/>
  <c r="H28" i="1" s="1"/>
  <c r="F28" i="1"/>
  <c r="D28" i="1"/>
  <c r="E28" i="1" s="1"/>
  <c r="C28" i="1"/>
  <c r="G27" i="1"/>
  <c r="F27" i="1"/>
  <c r="H27" i="1" s="1"/>
  <c r="D27" i="1"/>
  <c r="E27" i="1" s="1"/>
  <c r="C27" i="1"/>
  <c r="H26" i="1"/>
  <c r="C26" i="1"/>
  <c r="E26" i="1" s="1"/>
  <c r="C25" i="1"/>
  <c r="G24" i="1"/>
  <c r="D24" i="1"/>
  <c r="C24" i="1"/>
  <c r="G23" i="1"/>
  <c r="G44" i="1" s="1"/>
  <c r="H44" i="1" s="1"/>
  <c r="F23" i="1"/>
  <c r="F44" i="1" s="1"/>
  <c r="D23" i="1"/>
  <c r="D44" i="1" s="1"/>
  <c r="C23" i="1"/>
  <c r="E23" i="1" s="1"/>
  <c r="G17" i="1"/>
  <c r="H17" i="1" s="1"/>
  <c r="F17" i="1"/>
  <c r="D17" i="1"/>
  <c r="E17" i="1" s="1"/>
  <c r="C17" i="1"/>
  <c r="G16" i="1"/>
  <c r="F16" i="1"/>
  <c r="H16" i="1" s="1"/>
  <c r="E16" i="1"/>
  <c r="D16" i="1"/>
  <c r="C16" i="1"/>
  <c r="G15" i="1"/>
  <c r="H15" i="1" s="1"/>
  <c r="F15" i="1"/>
  <c r="D15" i="1"/>
  <c r="E15" i="1" s="1"/>
  <c r="C15" i="1"/>
  <c r="H14" i="1"/>
  <c r="F14" i="1"/>
  <c r="D14" i="1"/>
  <c r="E14" i="1" s="1"/>
  <c r="C14" i="1"/>
  <c r="G13" i="1"/>
  <c r="F13" i="1"/>
  <c r="H13" i="1" s="1"/>
  <c r="E13" i="1"/>
  <c r="D13" i="1"/>
  <c r="C13" i="1"/>
  <c r="G12" i="1"/>
  <c r="H12" i="1" s="1"/>
  <c r="F12" i="1"/>
  <c r="D12" i="1"/>
  <c r="E12" i="1" s="1"/>
  <c r="C12" i="1"/>
  <c r="G11" i="1"/>
  <c r="F11" i="1"/>
  <c r="H11" i="1" s="1"/>
  <c r="E11" i="1"/>
  <c r="D11" i="1"/>
  <c r="C11" i="1"/>
  <c r="F10" i="1"/>
  <c r="H10" i="1" s="1"/>
  <c r="D10" i="1"/>
  <c r="E10" i="1" s="1"/>
  <c r="C10" i="1"/>
  <c r="H9" i="1"/>
  <c r="G9" i="1"/>
  <c r="G19" i="1" s="1"/>
  <c r="F9" i="1"/>
  <c r="F19" i="1" s="1"/>
  <c r="D9" i="1"/>
  <c r="E9" i="1" s="1"/>
  <c r="C9" i="1"/>
  <c r="C19" i="1" s="1"/>
  <c r="H19" i="1" l="1"/>
  <c r="D19" i="1"/>
  <c r="E19" i="1" s="1"/>
  <c r="H23" i="1"/>
  <c r="C44" i="1"/>
  <c r="E44" i="1" s="1"/>
</calcChain>
</file>

<file path=xl/sharedStrings.xml><?xml version="1.0" encoding="utf-8"?>
<sst xmlns="http://schemas.openxmlformats.org/spreadsheetml/2006/main" count="96" uniqueCount="72">
  <si>
    <t xml:space="preserve">Exportaciones del sector madera y muebles - ENERO A AGOSTO 2019 VS ENERO A AGOSTO 2020
</t>
  </si>
  <si>
    <t>Posición</t>
  </si>
  <si>
    <t>Descripcion</t>
  </si>
  <si>
    <t>Kg</t>
  </si>
  <si>
    <t>USD (FOB)</t>
  </si>
  <si>
    <t>ENERO A AGOSTO 2019</t>
  </si>
  <si>
    <t>ENERO A AGOSTO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</si>
  <si>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</si>
  <si>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</si>
  <si>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</si>
  <si>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</si>
  <si>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</si>
  <si>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</si>
  <si>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</si>
  <si>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</si>
  <si>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</si>
  <si>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</si>
  <si>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</si>
  <si>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</si>
  <si>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</si>
  <si>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</si>
  <si>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</si>
  <si>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</si>
  <si>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</si>
  <si>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*CAMBIO DE ALGUNAS NCM EN 2018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</si>
  <si>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</si>
  <si>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</si>
  <si>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</si>
  <si>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</si>
  <si>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</si>
  <si>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</si>
  <si>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</si>
  <si>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</si>
  <si>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</si>
  <si>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NCM 2017: 940151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</si>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</sst>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3" fillId="0" borderId="0" xfId="0" applyNumberFormat="1" applyFont="1" applyAlignment="1">
      <alignment horizontal="center"/>
    </xf>
    <xf numFmtId="3" fontId="3" fillId="3" borderId="19" xfId="0" applyNumberFormat="1" applyFont="1" applyFill="1" applyBorder="1" applyAlignment="1">
      <alignment horizontal="center"/>
    </xf>
    <xf numFmtId="164" fontId="0" fillId="0" borderId="0" xfId="1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4" fontId="0" fillId="0" borderId="4" xfId="1" applyNumberFormat="1" applyFont="1" applyBorder="1"/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5" fillId="4" borderId="0" xfId="0" applyNumberFormat="1" applyFont="1" applyFill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164" fontId="0" fillId="4" borderId="0" xfId="1" applyNumberFormat="1" applyFont="1" applyFill="1" applyBorder="1"/>
    <xf numFmtId="3" fontId="5" fillId="4" borderId="6" xfId="0" applyNumberFormat="1" applyFont="1" applyFill="1" applyBorder="1" applyAlignment="1">
      <alignment horizontal="center"/>
    </xf>
    <xf numFmtId="3" fontId="5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0" fontId="0" fillId="0" borderId="6" xfId="0" applyBorder="1" applyAlignment="1">
      <alignment horizontal="center"/>
    </xf>
    <xf numFmtId="0" fontId="0" fillId="0" borderId="7" xfId="0" applyBorder="1"/>
    <xf numFmtId="3" fontId="5" fillId="0" borderId="0" xfId="0" applyNumberFormat="1" applyFont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4" fontId="1" fillId="0" borderId="0" xfId="1" applyNumberFormat="1" applyFont="1" applyBorder="1"/>
    <xf numFmtId="3" fontId="5" fillId="0" borderId="6" xfId="0" applyNumberFormat="1" applyFont="1" applyBorder="1" applyAlignment="1">
      <alignment horizontal="center"/>
    </xf>
    <xf numFmtId="164" fontId="1" fillId="0" borderId="7" xfId="1" applyNumberFormat="1" applyFont="1" applyBorder="1"/>
    <xf numFmtId="164" fontId="1" fillId="4" borderId="0" xfId="1" applyNumberFormat="1" applyFont="1" applyFill="1" applyBorder="1"/>
    <xf numFmtId="0" fontId="2" fillId="0" borderId="0" xfId="0" applyFont="1"/>
    <xf numFmtId="0" fontId="0" fillId="0" borderId="9" xfId="0" applyBorder="1" applyAlignment="1">
      <alignment horizontal="center"/>
    </xf>
    <xf numFmtId="0" fontId="0" fillId="0" borderId="11" xfId="0" applyBorder="1"/>
    <xf numFmtId="3" fontId="5" fillId="0" borderId="9" xfId="0" applyNumberFormat="1" applyFont="1" applyBorder="1" applyAlignment="1">
      <alignment horizontal="center"/>
    </xf>
    <xf numFmtId="3" fontId="5" fillId="0" borderId="10" xfId="0" applyNumberFormat="1" applyFont="1" applyBorder="1" applyAlignment="1">
      <alignment horizontal="center"/>
    </xf>
    <xf numFmtId="164" fontId="1" fillId="0" borderId="10" xfId="1" applyNumberFormat="1" applyFont="1" applyBorder="1"/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3" fontId="6" fillId="0" borderId="20" xfId="0" applyNumberFormat="1" applyFont="1" applyBorder="1" applyAlignment="1">
      <alignment horizontal="center"/>
    </xf>
    <xf numFmtId="3" fontId="6" fillId="0" borderId="22" xfId="0" applyNumberFormat="1" applyFont="1" applyBorder="1" applyAlignment="1">
      <alignment horizontal="center"/>
    </xf>
    <xf numFmtId="164" fontId="6" fillId="0" borderId="21" xfId="1" applyNumberFormat="1" applyFont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/>
    </xf>
    <xf numFmtId="3" fontId="5" fillId="5" borderId="3" xfId="0" applyNumberFormat="1" applyFont="1" applyFill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164" fontId="0" fillId="4" borderId="7" xfId="1" applyNumberFormat="1" applyFont="1" applyFill="1" applyBorder="1"/>
    <xf numFmtId="3" fontId="5" fillId="5" borderId="0" xfId="0" applyNumberFormat="1" applyFont="1" applyFill="1" applyBorder="1" applyAlignment="1">
      <alignment horizontal="center"/>
    </xf>
    <xf numFmtId="164" fontId="0" fillId="0" borderId="7" xfId="1" applyNumberFormat="1" applyFont="1" applyBorder="1"/>
    <xf numFmtId="0" fontId="7" fillId="0" borderId="0" xfId="0" applyFont="1"/>
    <xf numFmtId="0" fontId="0" fillId="5" borderId="7" xfId="0" applyFill="1" applyBorder="1"/>
    <xf numFmtId="3" fontId="5" fillId="5" borderId="6" xfId="0" applyNumberFormat="1" applyFont="1" applyFill="1" applyBorder="1" applyAlignment="1">
      <alignment horizontal="center"/>
    </xf>
    <xf numFmtId="164" fontId="0" fillId="5" borderId="7" xfId="1" applyNumberFormat="1" applyFont="1" applyFill="1" applyBorder="1"/>
    <xf numFmtId="4" fontId="3" fillId="5" borderId="0" xfId="0" applyNumberFormat="1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5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6" fillId="0" borderId="21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5" fillId="4" borderId="2" xfId="0" applyNumberFormat="1" applyFont="1" applyFill="1" applyBorder="1" applyAlignment="1">
      <alignment horizontal="center"/>
    </xf>
    <xf numFmtId="3" fontId="5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5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  <xf numFmtId="3" fontId="0" fillId="0" borderId="0" xfId="0" applyNumberForma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EX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 2017"/>
      <sheetName val="PA 2018"/>
      <sheetName val="PA 2019"/>
      <sheetName val="PA 2020"/>
      <sheetName val="ANUAL"/>
      <sheetName val="01"/>
      <sheetName val="02"/>
      <sheetName val="03"/>
      <sheetName val="03 vs 03"/>
      <sheetName val="04 vs 04"/>
      <sheetName val="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10"/>
      <sheetName val="11"/>
      <sheetName val="12"/>
      <sheetName val="2020"/>
      <sheetName val="2019"/>
      <sheetName val="2018"/>
      <sheetName val="2017"/>
    </sheetNames>
    <sheetDataSet>
      <sheetData sheetId="0"/>
      <sheetData sheetId="1"/>
      <sheetData sheetId="2"/>
      <sheetData sheetId="3">
        <row r="190">
          <cell r="G190">
            <v>106619038.59999999</v>
          </cell>
          <cell r="H190">
            <v>46067724.350000009</v>
          </cell>
        </row>
        <row r="338">
          <cell r="G338">
            <v>190281.27999999997</v>
          </cell>
          <cell r="H338">
            <v>172779.88</v>
          </cell>
        </row>
        <row r="368">
          <cell r="G368">
            <v>1401816.97</v>
          </cell>
          <cell r="H368">
            <v>2007369</v>
          </cell>
        </row>
        <row r="373">
          <cell r="G373">
            <v>1299930</v>
          </cell>
          <cell r="H373">
            <v>1972250</v>
          </cell>
        </row>
        <row r="378">
          <cell r="G378">
            <v>1678316</v>
          </cell>
          <cell r="H378">
            <v>2414340</v>
          </cell>
        </row>
        <row r="383">
          <cell r="G383">
            <v>0</v>
          </cell>
          <cell r="H383">
            <v>0</v>
          </cell>
        </row>
        <row r="388">
          <cell r="G388">
            <v>2000156.62</v>
          </cell>
          <cell r="H388">
            <v>2804540.08</v>
          </cell>
        </row>
        <row r="393">
          <cell r="G393">
            <v>1643806.35</v>
          </cell>
          <cell r="H393">
            <v>2286777.0699999998</v>
          </cell>
        </row>
        <row r="398">
          <cell r="G398">
            <v>1989608.5</v>
          </cell>
          <cell r="H398">
            <v>2862423.06</v>
          </cell>
        </row>
        <row r="403">
          <cell r="G403">
            <v>1369839</v>
          </cell>
          <cell r="H403">
            <v>1963825.78</v>
          </cell>
        </row>
        <row r="432">
          <cell r="G432">
            <v>1670901.03</v>
          </cell>
          <cell r="H432">
            <v>607287</v>
          </cell>
        </row>
        <row r="445">
          <cell r="G445">
            <v>1243515</v>
          </cell>
          <cell r="H445">
            <v>478950</v>
          </cell>
        </row>
        <row r="458">
          <cell r="G458">
            <v>1157526</v>
          </cell>
          <cell r="H458">
            <v>439657</v>
          </cell>
        </row>
        <row r="471">
          <cell r="G471">
            <v>1696857</v>
          </cell>
          <cell r="H471">
            <v>630376</v>
          </cell>
        </row>
        <row r="484">
          <cell r="G484">
            <v>1968021</v>
          </cell>
          <cell r="H484">
            <v>727854</v>
          </cell>
        </row>
        <row r="497">
          <cell r="G497">
            <v>1801224</v>
          </cell>
          <cell r="H497">
            <v>619411</v>
          </cell>
        </row>
        <row r="510">
          <cell r="G510">
            <v>1809270</v>
          </cell>
          <cell r="H510">
            <v>628884</v>
          </cell>
        </row>
        <row r="523">
          <cell r="G523">
            <v>2086753</v>
          </cell>
          <cell r="H523">
            <v>772234</v>
          </cell>
        </row>
        <row r="592">
          <cell r="G592">
            <v>1554566.1</v>
          </cell>
          <cell r="H592">
            <v>954300</v>
          </cell>
        </row>
        <row r="606">
          <cell r="G606">
            <v>1874080.59</v>
          </cell>
          <cell r="H606">
            <v>1275416.99</v>
          </cell>
        </row>
        <row r="620">
          <cell r="G620">
            <v>0</v>
          </cell>
          <cell r="H620">
            <v>0</v>
          </cell>
        </row>
        <row r="634">
          <cell r="G634">
            <v>2420738.96</v>
          </cell>
          <cell r="H634">
            <v>1559881.1199999999</v>
          </cell>
        </row>
        <row r="648">
          <cell r="G648">
            <v>0</v>
          </cell>
          <cell r="H648">
            <v>0</v>
          </cell>
        </row>
        <row r="662">
          <cell r="G662">
            <v>0</v>
          </cell>
          <cell r="H662">
            <v>0</v>
          </cell>
        </row>
        <row r="676">
          <cell r="G676">
            <v>1969206.26</v>
          </cell>
          <cell r="H676">
            <v>1417950.87</v>
          </cell>
        </row>
        <row r="690">
          <cell r="G690">
            <v>0</v>
          </cell>
          <cell r="H690">
            <v>0</v>
          </cell>
        </row>
        <row r="764">
          <cell r="G764">
            <v>0</v>
          </cell>
          <cell r="H764">
            <v>0</v>
          </cell>
        </row>
        <row r="771">
          <cell r="G771">
            <v>3849.48</v>
          </cell>
          <cell r="H771">
            <v>14388.37</v>
          </cell>
        </row>
        <row r="778">
          <cell r="G778">
            <v>0</v>
          </cell>
          <cell r="H778">
            <v>0</v>
          </cell>
        </row>
        <row r="784">
          <cell r="G784">
            <v>0</v>
          </cell>
          <cell r="H784">
            <v>0</v>
          </cell>
        </row>
        <row r="790">
          <cell r="G790">
            <v>0</v>
          </cell>
          <cell r="H790">
            <v>0</v>
          </cell>
        </row>
        <row r="796">
          <cell r="G796">
            <v>83757</v>
          </cell>
          <cell r="H796">
            <v>109835</v>
          </cell>
        </row>
        <row r="802">
          <cell r="G802">
            <v>40232.11</v>
          </cell>
          <cell r="H802">
            <v>39040.28</v>
          </cell>
        </row>
        <row r="808">
          <cell r="H808">
            <v>163263.65</v>
          </cell>
        </row>
        <row r="809">
          <cell r="G809">
            <v>0</v>
          </cell>
        </row>
        <row r="843">
          <cell r="G843">
            <v>0</v>
          </cell>
          <cell r="H843">
            <v>0</v>
          </cell>
        </row>
        <row r="846">
          <cell r="G846">
            <v>51580.4</v>
          </cell>
          <cell r="H846">
            <v>19086.73</v>
          </cell>
        </row>
        <row r="849">
          <cell r="G849">
            <v>51241</v>
          </cell>
          <cell r="H849">
            <v>26243.57</v>
          </cell>
        </row>
        <row r="852">
          <cell r="G852">
            <v>0</v>
          </cell>
          <cell r="H852">
            <v>0</v>
          </cell>
        </row>
        <row r="855">
          <cell r="G855">
            <v>236700.4</v>
          </cell>
          <cell r="H855">
            <v>148518.51999999999</v>
          </cell>
        </row>
        <row r="858">
          <cell r="G858">
            <v>105318.63</v>
          </cell>
          <cell r="H858">
            <v>75434.33</v>
          </cell>
        </row>
        <row r="861">
          <cell r="G861">
            <v>99272.83</v>
          </cell>
          <cell r="H861">
            <v>54745.619999999995</v>
          </cell>
        </row>
        <row r="864">
          <cell r="G864">
            <v>90077.42</v>
          </cell>
          <cell r="H864">
            <v>33490.449999999997</v>
          </cell>
        </row>
        <row r="883">
          <cell r="G883">
            <v>0</v>
          </cell>
          <cell r="H883">
            <v>0</v>
          </cell>
        </row>
        <row r="892">
          <cell r="G892">
            <v>0</v>
          </cell>
          <cell r="H892">
            <v>0</v>
          </cell>
        </row>
        <row r="901">
          <cell r="G901">
            <v>64474.09</v>
          </cell>
          <cell r="H901">
            <v>118584.3</v>
          </cell>
        </row>
        <row r="910">
          <cell r="G910">
            <v>0</v>
          </cell>
          <cell r="H910">
            <v>0</v>
          </cell>
        </row>
        <row r="919">
          <cell r="G919">
            <v>11120.2</v>
          </cell>
          <cell r="H919">
            <v>33851.26</v>
          </cell>
        </row>
        <row r="928">
          <cell r="G928">
            <v>59607.77</v>
          </cell>
          <cell r="H928">
            <v>65432.36</v>
          </cell>
        </row>
        <row r="937">
          <cell r="G937">
            <v>488.24</v>
          </cell>
          <cell r="H937">
            <v>805.06</v>
          </cell>
        </row>
        <row r="946">
          <cell r="G946">
            <v>111385.23999999999</v>
          </cell>
          <cell r="H946">
            <v>108645.17</v>
          </cell>
        </row>
        <row r="1005">
          <cell r="G1005">
            <v>0</v>
          </cell>
          <cell r="H1005">
            <v>0</v>
          </cell>
        </row>
        <row r="1010">
          <cell r="G1010">
            <v>313198.61</v>
          </cell>
          <cell r="H1010">
            <v>391081.31</v>
          </cell>
        </row>
        <row r="1015">
          <cell r="G1015">
            <v>160528</v>
          </cell>
          <cell r="H1015">
            <v>281076</v>
          </cell>
        </row>
        <row r="1020">
          <cell r="G1020">
            <v>315387</v>
          </cell>
          <cell r="H1020">
            <v>422744</v>
          </cell>
        </row>
        <row r="1025">
          <cell r="G1025">
            <v>253556</v>
          </cell>
          <cell r="H1025">
            <v>349990</v>
          </cell>
        </row>
        <row r="1030">
          <cell r="G1030">
            <v>355588</v>
          </cell>
          <cell r="H1030">
            <v>439262</v>
          </cell>
        </row>
        <row r="1035">
          <cell r="G1035">
            <v>293266</v>
          </cell>
          <cell r="H1035">
            <v>425011</v>
          </cell>
        </row>
        <row r="1040">
          <cell r="G1040">
            <v>369672</v>
          </cell>
          <cell r="H1040">
            <v>522639</v>
          </cell>
        </row>
        <row r="1072">
          <cell r="G1072">
            <v>0</v>
          </cell>
        </row>
        <row r="1075">
          <cell r="G1075">
            <v>0</v>
          </cell>
        </row>
        <row r="1078">
          <cell r="G1078">
            <v>0</v>
          </cell>
        </row>
        <row r="1081">
          <cell r="G1081">
            <v>0</v>
          </cell>
        </row>
        <row r="1084">
          <cell r="G1084">
            <v>0</v>
          </cell>
        </row>
        <row r="1087">
          <cell r="G1087">
            <v>0</v>
          </cell>
        </row>
        <row r="1090">
          <cell r="G1090">
            <v>0</v>
          </cell>
        </row>
        <row r="1093">
          <cell r="G1093">
            <v>0</v>
          </cell>
        </row>
        <row r="1136">
          <cell r="G1136">
            <v>0</v>
          </cell>
        </row>
        <row r="1146">
          <cell r="G1146">
            <v>0</v>
          </cell>
        </row>
        <row r="1159">
          <cell r="G1159">
            <v>230.51</v>
          </cell>
          <cell r="H1159">
            <v>1584.11</v>
          </cell>
        </row>
        <row r="1160">
          <cell r="G1160">
            <v>855.65</v>
          </cell>
          <cell r="H1160">
            <v>8506</v>
          </cell>
        </row>
        <row r="1161">
          <cell r="G1161">
            <v>4151.99</v>
          </cell>
          <cell r="H1161">
            <v>41328.42</v>
          </cell>
        </row>
        <row r="1162">
          <cell r="G1162">
            <v>775.26</v>
          </cell>
          <cell r="H1162">
            <v>21640</v>
          </cell>
        </row>
        <row r="1163">
          <cell r="G1163">
            <v>3040</v>
          </cell>
          <cell r="H1163">
            <v>21855</v>
          </cell>
        </row>
        <row r="1164">
          <cell r="G1164">
            <v>2084.21</v>
          </cell>
          <cell r="H1164">
            <v>9286</v>
          </cell>
        </row>
        <row r="1165">
          <cell r="G1165">
            <v>3489</v>
          </cell>
          <cell r="H1165">
            <v>46060</v>
          </cell>
        </row>
        <row r="1166">
          <cell r="G1166">
            <v>1699.69</v>
          </cell>
          <cell r="H1166">
            <v>13167.5</v>
          </cell>
        </row>
        <row r="1172">
          <cell r="G1172">
            <v>0</v>
          </cell>
          <cell r="H1172">
            <v>0</v>
          </cell>
        </row>
        <row r="1173">
          <cell r="G1173">
            <v>523.96</v>
          </cell>
          <cell r="H1173">
            <v>19519.509999999998</v>
          </cell>
        </row>
        <row r="1174">
          <cell r="G1174">
            <v>131.41</v>
          </cell>
          <cell r="H1174">
            <v>986</v>
          </cell>
        </row>
        <row r="1175">
          <cell r="G1175">
            <v>0</v>
          </cell>
          <cell r="H1175">
            <v>0</v>
          </cell>
        </row>
        <row r="1176">
          <cell r="G1176">
            <v>1039.1199999999999</v>
          </cell>
          <cell r="H1176">
            <v>31997</v>
          </cell>
        </row>
        <row r="1177">
          <cell r="G1177">
            <v>872.49</v>
          </cell>
          <cell r="H1177">
            <v>4117.4799999999996</v>
          </cell>
        </row>
        <row r="1178">
          <cell r="G1178">
            <v>470</v>
          </cell>
          <cell r="H1178">
            <v>6216</v>
          </cell>
        </row>
        <row r="1179">
          <cell r="G1179">
            <v>1567</v>
          </cell>
          <cell r="H1179">
            <v>8367</v>
          </cell>
        </row>
        <row r="1185">
          <cell r="G1185">
            <v>17505.95</v>
          </cell>
          <cell r="H1185">
            <v>91857</v>
          </cell>
        </row>
        <row r="1186">
          <cell r="G1186">
            <v>362.81</v>
          </cell>
          <cell r="H1186">
            <v>2038.23</v>
          </cell>
        </row>
        <row r="1187">
          <cell r="G1187">
            <v>319.38</v>
          </cell>
          <cell r="H1187">
            <v>9844.18</v>
          </cell>
        </row>
        <row r="1188">
          <cell r="G1188">
            <v>1662.69</v>
          </cell>
          <cell r="H1188">
            <v>38423.040000000001</v>
          </cell>
        </row>
        <row r="1189">
          <cell r="G1189">
            <v>492.93</v>
          </cell>
          <cell r="H1189">
            <v>4747.42</v>
          </cell>
        </row>
        <row r="1190">
          <cell r="G1190">
            <v>0</v>
          </cell>
          <cell r="H1190">
            <v>0</v>
          </cell>
        </row>
        <row r="1191">
          <cell r="G1191">
            <v>402</v>
          </cell>
          <cell r="H1191">
            <v>3115.73</v>
          </cell>
        </row>
        <row r="1192">
          <cell r="G1192">
            <v>0</v>
          </cell>
          <cell r="H1192">
            <v>0</v>
          </cell>
        </row>
        <row r="1198">
          <cell r="G1198">
            <v>2409.6</v>
          </cell>
          <cell r="H1198">
            <v>25939</v>
          </cell>
        </row>
        <row r="1199">
          <cell r="G1199">
            <v>2415</v>
          </cell>
          <cell r="H1199">
            <v>12908</v>
          </cell>
        </row>
        <row r="1200">
          <cell r="G1200">
            <v>4803.43</v>
          </cell>
          <cell r="H1200">
            <v>15602.87</v>
          </cell>
        </row>
        <row r="1201">
          <cell r="G1201">
            <v>6604</v>
          </cell>
          <cell r="H1201">
            <v>23437</v>
          </cell>
        </row>
        <row r="1202">
          <cell r="G1202">
            <v>6233.55</v>
          </cell>
          <cell r="H1202">
            <v>19112.32</v>
          </cell>
        </row>
        <row r="1203">
          <cell r="G1203">
            <v>0</v>
          </cell>
          <cell r="H1203">
            <v>0</v>
          </cell>
        </row>
        <row r="1204">
          <cell r="G1204">
            <v>11940</v>
          </cell>
          <cell r="H1204">
            <v>56228</v>
          </cell>
        </row>
        <row r="1205">
          <cell r="G1205">
            <v>193.96</v>
          </cell>
          <cell r="H1205">
            <v>2719.2</v>
          </cell>
        </row>
        <row r="1211">
          <cell r="G1211">
            <v>15371.28</v>
          </cell>
          <cell r="H1211">
            <v>41339.339999999997</v>
          </cell>
        </row>
        <row r="1212">
          <cell r="G1212">
            <v>6409</v>
          </cell>
          <cell r="H1212">
            <v>22456</v>
          </cell>
        </row>
        <row r="1213">
          <cell r="G1213">
            <v>28910</v>
          </cell>
          <cell r="H1213">
            <v>73149</v>
          </cell>
        </row>
        <row r="1214">
          <cell r="G1214">
            <v>6442</v>
          </cell>
          <cell r="H1214">
            <v>13486</v>
          </cell>
        </row>
        <row r="1215">
          <cell r="G1215">
            <v>34026.82</v>
          </cell>
          <cell r="H1215">
            <v>68424.7</v>
          </cell>
        </row>
        <row r="1216">
          <cell r="G1216">
            <v>3995.61</v>
          </cell>
          <cell r="H1216">
            <v>11048.36</v>
          </cell>
        </row>
        <row r="1217">
          <cell r="G1217">
            <v>17157</v>
          </cell>
          <cell r="H1217">
            <v>38535</v>
          </cell>
        </row>
        <row r="1218">
          <cell r="G1218">
            <v>6374</v>
          </cell>
          <cell r="H1218">
            <v>14802</v>
          </cell>
        </row>
        <row r="1224">
          <cell r="G1224">
            <v>39780</v>
          </cell>
          <cell r="H1224">
            <v>712055</v>
          </cell>
        </row>
        <row r="1227">
          <cell r="G1227">
            <v>69959</v>
          </cell>
          <cell r="H1227">
            <v>965184</v>
          </cell>
        </row>
        <row r="1230">
          <cell r="G1230">
            <v>38585</v>
          </cell>
          <cell r="H1230">
            <v>739811</v>
          </cell>
        </row>
        <row r="1233">
          <cell r="G1233">
            <v>45294</v>
          </cell>
          <cell r="H1233">
            <v>686727</v>
          </cell>
        </row>
        <row r="1236">
          <cell r="G1236">
            <v>22940</v>
          </cell>
          <cell r="H1236">
            <v>671078</v>
          </cell>
        </row>
        <row r="1239">
          <cell r="G1239">
            <v>19543</v>
          </cell>
          <cell r="H1239">
            <v>497878</v>
          </cell>
        </row>
        <row r="1242">
          <cell r="G1242">
            <v>29523</v>
          </cell>
          <cell r="H1242">
            <v>626065</v>
          </cell>
        </row>
        <row r="1245">
          <cell r="G1245">
            <v>25697</v>
          </cell>
          <cell r="H1245">
            <v>672438</v>
          </cell>
        </row>
        <row r="1261">
          <cell r="G1261">
            <v>0</v>
          </cell>
          <cell r="H1261">
            <v>0</v>
          </cell>
        </row>
        <row r="1262">
          <cell r="G1262">
            <v>0</v>
          </cell>
          <cell r="H1262">
            <v>0</v>
          </cell>
        </row>
        <row r="1263">
          <cell r="G1263">
            <v>508.93</v>
          </cell>
          <cell r="H1263">
            <v>1652.88</v>
          </cell>
        </row>
        <row r="1264">
          <cell r="G1264">
            <v>0</v>
          </cell>
          <cell r="H1264">
            <v>0</v>
          </cell>
        </row>
        <row r="1265">
          <cell r="G1265">
            <v>0</v>
          </cell>
          <cell r="H1265">
            <v>0</v>
          </cell>
        </row>
        <row r="1266">
          <cell r="G1266">
            <v>0</v>
          </cell>
          <cell r="H1266">
            <v>0</v>
          </cell>
        </row>
        <row r="1267">
          <cell r="G1267">
            <v>415.89</v>
          </cell>
          <cell r="H1267">
            <v>15376.88</v>
          </cell>
        </row>
        <row r="1268">
          <cell r="G1268">
            <v>0</v>
          </cell>
          <cell r="H1268">
            <v>0</v>
          </cell>
        </row>
        <row r="1274">
          <cell r="G1274">
            <v>51201.95</v>
          </cell>
          <cell r="H1274">
            <v>246821</v>
          </cell>
        </row>
        <row r="1275">
          <cell r="G1275">
            <v>47218</v>
          </cell>
          <cell r="H1275">
            <v>231510</v>
          </cell>
        </row>
        <row r="1276">
          <cell r="G1276">
            <v>65515</v>
          </cell>
          <cell r="H1276">
            <v>403924</v>
          </cell>
        </row>
        <row r="1277">
          <cell r="G1277">
            <v>78871</v>
          </cell>
          <cell r="H1277">
            <v>334347</v>
          </cell>
        </row>
        <row r="1278">
          <cell r="G1278">
            <v>23773</v>
          </cell>
          <cell r="H1278">
            <v>211806</v>
          </cell>
        </row>
        <row r="1279">
          <cell r="G1279">
            <v>79710</v>
          </cell>
          <cell r="H1279">
            <v>472248</v>
          </cell>
        </row>
        <row r="1280">
          <cell r="G1280">
            <v>67432</v>
          </cell>
          <cell r="H1280">
            <v>371779</v>
          </cell>
        </row>
        <row r="1281">
          <cell r="G1281">
            <v>21835</v>
          </cell>
          <cell r="H1281">
            <v>262938</v>
          </cell>
        </row>
        <row r="1287">
          <cell r="G1287">
            <v>28260.35</v>
          </cell>
          <cell r="H1287">
            <v>60533</v>
          </cell>
        </row>
        <row r="1288">
          <cell r="G1288">
            <v>77623.89</v>
          </cell>
          <cell r="H1288">
            <v>135741.15</v>
          </cell>
        </row>
        <row r="1289">
          <cell r="G1289">
            <v>19740.04</v>
          </cell>
          <cell r="H1289">
            <v>57508.04</v>
          </cell>
        </row>
        <row r="1290">
          <cell r="G1290">
            <v>25134.560000000001</v>
          </cell>
          <cell r="H1290">
            <v>88267.42</v>
          </cell>
        </row>
        <row r="1291">
          <cell r="G1291">
            <v>5478.72</v>
          </cell>
          <cell r="H1291">
            <v>23152.52</v>
          </cell>
        </row>
        <row r="1292">
          <cell r="G1292">
            <v>17894.439999999999</v>
          </cell>
          <cell r="H1292">
            <v>48531.4</v>
          </cell>
        </row>
        <row r="1293">
          <cell r="G1293">
            <v>45829.33</v>
          </cell>
          <cell r="H1293">
            <v>166427.65</v>
          </cell>
        </row>
        <row r="1294">
          <cell r="G1294">
            <v>24684</v>
          </cell>
          <cell r="H1294">
            <v>66623</v>
          </cell>
        </row>
        <row r="1300">
          <cell r="G1300">
            <v>0</v>
          </cell>
          <cell r="H1300">
            <v>0</v>
          </cell>
        </row>
        <row r="1301">
          <cell r="G1301">
            <v>13232.7</v>
          </cell>
          <cell r="H1301">
            <v>49923.7</v>
          </cell>
        </row>
        <row r="1302">
          <cell r="G1302">
            <v>9133.0499999999993</v>
          </cell>
          <cell r="H1302">
            <v>38241.800000000003</v>
          </cell>
        </row>
        <row r="1303">
          <cell r="G1303">
            <v>20923.77</v>
          </cell>
          <cell r="H1303">
            <v>59927.25</v>
          </cell>
        </row>
        <row r="1304">
          <cell r="G1304">
            <v>0</v>
          </cell>
          <cell r="H1304">
            <v>0</v>
          </cell>
        </row>
        <row r="1305">
          <cell r="G1305">
            <v>0</v>
          </cell>
          <cell r="H1305">
            <v>0</v>
          </cell>
        </row>
        <row r="1306">
          <cell r="G1306">
            <v>42084</v>
          </cell>
          <cell r="H1306">
            <v>141395</v>
          </cell>
        </row>
        <row r="1307">
          <cell r="G1307">
            <v>0</v>
          </cell>
          <cell r="H1307">
            <v>0</v>
          </cell>
        </row>
        <row r="1313">
          <cell r="G1313">
            <v>15694.79</v>
          </cell>
          <cell r="H1313">
            <v>48269</v>
          </cell>
        </row>
        <row r="1314">
          <cell r="G1314">
            <v>13899.41</v>
          </cell>
          <cell r="H1314">
            <v>49914.65</v>
          </cell>
        </row>
        <row r="1315">
          <cell r="G1315">
            <v>15034</v>
          </cell>
          <cell r="H1315">
            <v>56213</v>
          </cell>
        </row>
        <row r="1316">
          <cell r="G1316">
            <v>23009.62</v>
          </cell>
          <cell r="H1316">
            <v>56254.43</v>
          </cell>
        </row>
        <row r="1317">
          <cell r="G1317">
            <v>3851.61</v>
          </cell>
          <cell r="H1317">
            <v>17603.240000000002</v>
          </cell>
        </row>
        <row r="1318">
          <cell r="G1318">
            <v>871.06</v>
          </cell>
          <cell r="H1318">
            <v>2912.19</v>
          </cell>
        </row>
        <row r="1319">
          <cell r="G1319">
            <v>6451</v>
          </cell>
          <cell r="H1319">
            <v>22948</v>
          </cell>
        </row>
        <row r="1320">
          <cell r="G1320">
            <v>24290.68</v>
          </cell>
          <cell r="H1320">
            <v>70045.570000000007</v>
          </cell>
        </row>
        <row r="1326">
          <cell r="G1326">
            <v>2998.23</v>
          </cell>
          <cell r="H1326">
            <v>17577</v>
          </cell>
        </row>
        <row r="1327">
          <cell r="G1327">
            <v>15484</v>
          </cell>
          <cell r="H1327">
            <v>135821</v>
          </cell>
        </row>
        <row r="1328">
          <cell r="G1328">
            <v>12735</v>
          </cell>
          <cell r="H1328">
            <v>74743</v>
          </cell>
        </row>
        <row r="1329">
          <cell r="G1329">
            <v>14157</v>
          </cell>
          <cell r="H1329">
            <v>59632</v>
          </cell>
        </row>
        <row r="1330">
          <cell r="G1330">
            <v>6393</v>
          </cell>
          <cell r="H1330">
            <v>37328</v>
          </cell>
        </row>
        <row r="1331">
          <cell r="G1331">
            <v>9096</v>
          </cell>
          <cell r="H1331">
            <v>63065</v>
          </cell>
        </row>
        <row r="1332">
          <cell r="G1332">
            <v>18951</v>
          </cell>
          <cell r="H1332">
            <v>92810</v>
          </cell>
        </row>
        <row r="1333">
          <cell r="G1333">
            <v>11775</v>
          </cell>
          <cell r="H1333">
            <v>55308</v>
          </cell>
        </row>
        <row r="1339">
          <cell r="G1339">
            <v>8100.32</v>
          </cell>
          <cell r="H1339">
            <v>92003</v>
          </cell>
        </row>
        <row r="1340">
          <cell r="G1340">
            <v>307.44</v>
          </cell>
          <cell r="H1340">
            <v>754.2</v>
          </cell>
        </row>
        <row r="1341">
          <cell r="G1341">
            <v>8204</v>
          </cell>
          <cell r="H1341">
            <v>39899</v>
          </cell>
        </row>
        <row r="1342">
          <cell r="G1342">
            <v>4641</v>
          </cell>
          <cell r="H1342">
            <v>47385</v>
          </cell>
        </row>
        <row r="1343">
          <cell r="G1343">
            <v>258.2</v>
          </cell>
          <cell r="H1343">
            <v>1850.7</v>
          </cell>
        </row>
        <row r="1344">
          <cell r="G1344">
            <v>700</v>
          </cell>
          <cell r="H1344">
            <v>6496</v>
          </cell>
        </row>
        <row r="1345">
          <cell r="G1345">
            <v>3682</v>
          </cell>
          <cell r="H1345">
            <v>42752</v>
          </cell>
        </row>
        <row r="1346">
          <cell r="G1346">
            <v>7964</v>
          </cell>
          <cell r="H1346">
            <v>90396</v>
          </cell>
        </row>
        <row r="1378">
          <cell r="G1378">
            <v>55858.559999999998</v>
          </cell>
          <cell r="H1378">
            <v>177969</v>
          </cell>
        </row>
        <row r="1381">
          <cell r="G1381">
            <v>49441</v>
          </cell>
          <cell r="H1381">
            <v>155346</v>
          </cell>
        </row>
        <row r="1384">
          <cell r="G1384">
            <v>26270</v>
          </cell>
          <cell r="H1384">
            <v>87017</v>
          </cell>
        </row>
        <row r="1387">
          <cell r="G1387">
            <v>28009</v>
          </cell>
          <cell r="H1387">
            <v>238765</v>
          </cell>
        </row>
        <row r="1390">
          <cell r="G1390">
            <v>24994</v>
          </cell>
          <cell r="H1390">
            <v>70720</v>
          </cell>
        </row>
        <row r="1393">
          <cell r="G1393">
            <v>4310</v>
          </cell>
        </row>
        <row r="1394">
          <cell r="H1394">
            <v>9435</v>
          </cell>
        </row>
        <row r="1396">
          <cell r="G1396">
            <v>13428</v>
          </cell>
          <cell r="H1396">
            <v>56248</v>
          </cell>
        </row>
        <row r="1399">
          <cell r="G1399">
            <v>24856</v>
          </cell>
          <cell r="H1399">
            <v>54249</v>
          </cell>
        </row>
        <row r="1416">
          <cell r="G1416">
            <v>0</v>
          </cell>
          <cell r="H1416">
            <v>0</v>
          </cell>
        </row>
        <row r="1419">
          <cell r="G1419">
            <v>2516.88</v>
          </cell>
          <cell r="H1419">
            <v>17185.009999999998</v>
          </cell>
        </row>
        <row r="1422">
          <cell r="G1422">
            <v>822.36</v>
          </cell>
          <cell r="H1422">
            <v>7762.57</v>
          </cell>
        </row>
        <row r="1425">
          <cell r="G1425">
            <v>0</v>
          </cell>
          <cell r="H1425">
            <v>0</v>
          </cell>
        </row>
        <row r="1428">
          <cell r="G1428">
            <v>0</v>
          </cell>
          <cell r="H1428">
            <v>0</v>
          </cell>
        </row>
        <row r="1431">
          <cell r="G1431">
            <v>4867.59</v>
          </cell>
          <cell r="H1431">
            <v>19331.98</v>
          </cell>
        </row>
        <row r="1434">
          <cell r="G1434">
            <v>0</v>
          </cell>
          <cell r="H1434">
            <v>0</v>
          </cell>
        </row>
        <row r="1437">
          <cell r="G1437">
            <v>0</v>
          </cell>
        </row>
        <row r="1438">
          <cell r="H1438">
            <v>0</v>
          </cell>
        </row>
        <row r="1456">
          <cell r="G1456">
            <v>0</v>
          </cell>
          <cell r="H1456">
            <v>0</v>
          </cell>
        </row>
        <row r="1457">
          <cell r="G1457">
            <v>5982</v>
          </cell>
          <cell r="H1457">
            <v>35335</v>
          </cell>
        </row>
        <row r="1458">
          <cell r="G1458">
            <v>12181.42</v>
          </cell>
          <cell r="H1458">
            <v>61158.94</v>
          </cell>
        </row>
        <row r="1459">
          <cell r="G1459">
            <v>9570</v>
          </cell>
          <cell r="H1459">
            <v>21605</v>
          </cell>
        </row>
        <row r="1462">
          <cell r="G1462">
            <v>0</v>
          </cell>
          <cell r="H1462">
            <v>0</v>
          </cell>
        </row>
        <row r="1463">
          <cell r="G1463">
            <v>3945</v>
          </cell>
          <cell r="H1463">
            <v>17230</v>
          </cell>
        </row>
        <row r="1464">
          <cell r="G1464">
            <v>6326.07</v>
          </cell>
          <cell r="H1464">
            <v>14884.45</v>
          </cell>
        </row>
        <row r="1465">
          <cell r="G1465">
            <v>8199</v>
          </cell>
          <cell r="H1465">
            <v>12323</v>
          </cell>
        </row>
        <row r="1468">
          <cell r="G1468">
            <v>0</v>
          </cell>
          <cell r="H1468">
            <v>0</v>
          </cell>
        </row>
        <row r="1469">
          <cell r="G1469">
            <v>3894.55</v>
          </cell>
          <cell r="H1469">
            <v>16989.32</v>
          </cell>
        </row>
        <row r="1470">
          <cell r="G1470">
            <v>0</v>
          </cell>
          <cell r="H1470">
            <v>0</v>
          </cell>
        </row>
        <row r="1471">
          <cell r="G1471">
            <v>9677</v>
          </cell>
          <cell r="H1471">
            <v>29292</v>
          </cell>
        </row>
        <row r="1474">
          <cell r="G1474">
            <v>0</v>
          </cell>
          <cell r="H1474">
            <v>0</v>
          </cell>
        </row>
        <row r="1475">
          <cell r="G1475">
            <v>0</v>
          </cell>
          <cell r="H1475">
            <v>0</v>
          </cell>
        </row>
        <row r="1476">
          <cell r="G1476">
            <v>0</v>
          </cell>
          <cell r="H1476">
            <v>0</v>
          </cell>
        </row>
        <row r="1477">
          <cell r="G1477">
            <v>13311</v>
          </cell>
          <cell r="H1477">
            <v>42255</v>
          </cell>
        </row>
        <row r="1480">
          <cell r="G1480">
            <v>0</v>
          </cell>
          <cell r="H1480">
            <v>0</v>
          </cell>
        </row>
        <row r="1481">
          <cell r="G1481">
            <v>10718.09</v>
          </cell>
          <cell r="H1481">
            <v>45754.53</v>
          </cell>
        </row>
        <row r="1482">
          <cell r="G1482">
            <v>0</v>
          </cell>
          <cell r="H1482">
            <v>0</v>
          </cell>
        </row>
        <row r="1483">
          <cell r="G1483">
            <v>10863</v>
          </cell>
          <cell r="H1483">
            <v>35939</v>
          </cell>
        </row>
        <row r="1486">
          <cell r="G1486">
            <v>0</v>
          </cell>
          <cell r="H1486">
            <v>0</v>
          </cell>
        </row>
        <row r="1487">
          <cell r="G1487">
            <v>0</v>
          </cell>
          <cell r="H1487">
            <v>0</v>
          </cell>
        </row>
        <row r="1488">
          <cell r="G1488">
            <v>0</v>
          </cell>
          <cell r="H1488">
            <v>0</v>
          </cell>
        </row>
        <row r="1489">
          <cell r="G1489">
            <v>14819</v>
          </cell>
          <cell r="H1489">
            <v>34828</v>
          </cell>
        </row>
        <row r="1492">
          <cell r="G1492">
            <v>5096.08</v>
          </cell>
          <cell r="H1492">
            <v>11010.92</v>
          </cell>
        </row>
        <row r="1493">
          <cell r="G1493">
            <v>10977.83</v>
          </cell>
          <cell r="H1493">
            <v>55222.41</v>
          </cell>
        </row>
        <row r="1494">
          <cell r="G1494">
            <v>14803</v>
          </cell>
          <cell r="H1494">
            <v>58114</v>
          </cell>
        </row>
        <row r="1495">
          <cell r="G1495">
            <v>14625</v>
          </cell>
          <cell r="H1495">
            <v>38089</v>
          </cell>
        </row>
        <row r="1498">
          <cell r="G1498">
            <v>0</v>
          </cell>
          <cell r="H1498">
            <v>0</v>
          </cell>
        </row>
        <row r="1499">
          <cell r="G1499">
            <v>5175.22</v>
          </cell>
          <cell r="H1499">
            <v>23475.78</v>
          </cell>
        </row>
        <row r="1500">
          <cell r="G1500">
            <v>0</v>
          </cell>
          <cell r="H1500">
            <v>0</v>
          </cell>
        </row>
        <row r="1501">
          <cell r="G1501">
            <v>7609.11</v>
          </cell>
          <cell r="H1501">
            <v>35319.870000000003</v>
          </cell>
        </row>
      </sheetData>
      <sheetData sheetId="4">
        <row r="192">
          <cell r="G192">
            <v>112014544.44</v>
          </cell>
          <cell r="H192">
            <v>43852655.089999996</v>
          </cell>
        </row>
        <row r="300">
          <cell r="G300">
            <v>0</v>
          </cell>
        </row>
        <row r="357">
          <cell r="G357">
            <v>14414153.33</v>
          </cell>
          <cell r="H357">
            <v>24805080</v>
          </cell>
        </row>
        <row r="494">
          <cell r="G494">
            <v>8843618.3000000007</v>
          </cell>
          <cell r="H494">
            <v>3049658.44</v>
          </cell>
        </row>
        <row r="671">
          <cell r="G671">
            <v>5800458.5700000003</v>
          </cell>
          <cell r="H671">
            <v>4329895.53</v>
          </cell>
        </row>
        <row r="788">
          <cell r="G788">
            <v>0</v>
          </cell>
        </row>
        <row r="849">
          <cell r="G849">
            <v>122777.16</v>
          </cell>
          <cell r="H849">
            <v>51308.36</v>
          </cell>
        </row>
        <row r="946">
          <cell r="G946">
            <v>605028.81000000006</v>
          </cell>
          <cell r="H946">
            <v>527493.74</v>
          </cell>
        </row>
        <row r="1027">
          <cell r="G1027">
            <v>3366282.31</v>
          </cell>
          <cell r="H1027">
            <v>4091238.36</v>
          </cell>
        </row>
        <row r="1081">
          <cell r="G1081">
            <v>0</v>
          </cell>
          <cell r="H1081">
            <v>0</v>
          </cell>
        </row>
        <row r="1130">
          <cell r="G1130">
            <v>0</v>
          </cell>
          <cell r="H1130">
            <v>0</v>
          </cell>
        </row>
        <row r="1222">
          <cell r="G1222">
            <v>2433.5500000000002</v>
          </cell>
          <cell r="H1222">
            <v>54787.87</v>
          </cell>
        </row>
        <row r="1223">
          <cell r="G1223">
            <v>270.91000000000003</v>
          </cell>
          <cell r="H1223">
            <v>887.7</v>
          </cell>
        </row>
        <row r="1226">
          <cell r="G1226">
            <v>0</v>
          </cell>
          <cell r="H1226">
            <v>0</v>
          </cell>
        </row>
        <row r="1227">
          <cell r="G1227">
            <v>2600</v>
          </cell>
          <cell r="H1227">
            <v>36206</v>
          </cell>
        </row>
        <row r="1230">
          <cell r="G1230">
            <v>4349.82</v>
          </cell>
          <cell r="H1230">
            <v>26684.5</v>
          </cell>
        </row>
        <row r="1231">
          <cell r="G1231">
            <v>41.58</v>
          </cell>
          <cell r="H1231">
            <v>500.16</v>
          </cell>
        </row>
        <row r="1234">
          <cell r="G1234">
            <v>0</v>
          </cell>
          <cell r="H1234">
            <v>0</v>
          </cell>
        </row>
        <row r="1235">
          <cell r="G1235">
            <v>0</v>
          </cell>
          <cell r="H1235">
            <v>0</v>
          </cell>
        </row>
        <row r="1238">
          <cell r="G1238">
            <v>2065.2600000000002</v>
          </cell>
          <cell r="H1238">
            <v>46344.02</v>
          </cell>
        </row>
        <row r="1239">
          <cell r="G1239">
            <v>0</v>
          </cell>
          <cell r="H1239">
            <v>0</v>
          </cell>
        </row>
        <row r="1242">
          <cell r="G1242">
            <v>2605.7800000000002</v>
          </cell>
          <cell r="H1242">
            <v>9210</v>
          </cell>
        </row>
        <row r="1243">
          <cell r="G1243">
            <v>81.34</v>
          </cell>
          <cell r="H1243">
            <v>1199.6099999999999</v>
          </cell>
        </row>
        <row r="1246">
          <cell r="G1246">
            <v>310.60000000000002</v>
          </cell>
          <cell r="H1246">
            <v>1442.33</v>
          </cell>
        </row>
        <row r="1247">
          <cell r="G1247">
            <v>82.39</v>
          </cell>
          <cell r="H1247">
            <v>846.49</v>
          </cell>
        </row>
        <row r="1250">
          <cell r="G1250">
            <v>0</v>
          </cell>
          <cell r="H1250">
            <v>0</v>
          </cell>
        </row>
        <row r="1251">
          <cell r="G1251">
            <v>0</v>
          </cell>
          <cell r="H1251">
            <v>0</v>
          </cell>
        </row>
        <row r="1308">
          <cell r="G1308">
            <v>2544.9</v>
          </cell>
          <cell r="H1308">
            <v>5656.04</v>
          </cell>
        </row>
        <row r="1309">
          <cell r="G1309">
            <v>78207.17</v>
          </cell>
          <cell r="H1309">
            <v>305724.09999999998</v>
          </cell>
        </row>
        <row r="1354">
          <cell r="G1354">
            <v>131440.24</v>
          </cell>
          <cell r="H1354">
            <v>291944.33999999997</v>
          </cell>
        </row>
        <row r="1399">
          <cell r="G1399">
            <v>196893</v>
          </cell>
          <cell r="H1399">
            <v>2672662</v>
          </cell>
        </row>
        <row r="1530">
          <cell r="G1530">
            <v>22592</v>
          </cell>
          <cell r="H1530">
            <v>120349</v>
          </cell>
        </row>
        <row r="1531">
          <cell r="G1531">
            <v>17796</v>
          </cell>
          <cell r="H1531">
            <v>100974</v>
          </cell>
        </row>
        <row r="1532">
          <cell r="G1532">
            <v>31394.83</v>
          </cell>
          <cell r="H1532">
            <v>156081.74</v>
          </cell>
        </row>
        <row r="1533">
          <cell r="G1533">
            <v>39832</v>
          </cell>
          <cell r="H1533">
            <v>383300</v>
          </cell>
        </row>
        <row r="1534">
          <cell r="G1534">
            <v>85740.61</v>
          </cell>
          <cell r="H1534">
            <v>410976.84</v>
          </cell>
        </row>
        <row r="1535">
          <cell r="G1535">
            <v>243990.91</v>
          </cell>
          <cell r="H1535">
            <v>784276.66</v>
          </cell>
        </row>
        <row r="1536">
          <cell r="G1536">
            <v>131521</v>
          </cell>
          <cell r="H1536">
            <v>414046</v>
          </cell>
        </row>
        <row r="1629">
          <cell r="G1629">
            <v>81568.62</v>
          </cell>
          <cell r="H1629">
            <v>236767.18</v>
          </cell>
        </row>
        <row r="1715">
          <cell r="G1715">
            <v>29800.09</v>
          </cell>
          <cell r="H1715">
            <v>68045.97</v>
          </cell>
        </row>
        <row r="1716">
          <cell r="G1716">
            <v>38833.119999999995</v>
          </cell>
          <cell r="H1716">
            <v>156103.64000000001</v>
          </cell>
        </row>
        <row r="1717">
          <cell r="G1717">
            <v>40739.33</v>
          </cell>
          <cell r="H1717">
            <v>147686.54999999999</v>
          </cell>
        </row>
        <row r="1718">
          <cell r="G1718">
            <v>59709.780000000006</v>
          </cell>
          <cell r="H1718">
            <v>322081.18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1"/>
  <sheetViews>
    <sheetView tabSelected="1" topLeftCell="A25" workbookViewId="0">
      <selection activeCell="G43" sqref="G43"/>
    </sheetView>
  </sheetViews>
  <sheetFormatPr baseColWidth="10" defaultRowHeight="15" x14ac:dyDescent="0.25"/>
  <cols>
    <col min="1" max="1" width="18" customWidth="1"/>
    <col min="2" max="2" width="44.7109375" customWidth="1"/>
    <col min="3" max="3" width="22.42578125" customWidth="1"/>
    <col min="4" max="4" width="21.7109375" customWidth="1"/>
    <col min="5" max="5" width="10" customWidth="1"/>
    <col min="6" max="6" width="22" customWidth="1"/>
    <col min="7" max="7" width="20.28515625" customWidth="1"/>
    <col min="8" max="8" width="9" bestFit="1" customWidth="1"/>
  </cols>
  <sheetData>
    <row r="1" spans="1:9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9" x14ac:dyDescent="0.25">
      <c r="A2" s="5"/>
      <c r="B2" s="6"/>
      <c r="C2" s="7"/>
      <c r="D2" s="7"/>
      <c r="E2" s="7"/>
      <c r="F2" s="7"/>
      <c r="G2" s="7"/>
      <c r="H2" s="8"/>
    </row>
    <row r="3" spans="1:9" x14ac:dyDescent="0.25">
      <c r="A3" s="5"/>
      <c r="B3" s="6"/>
      <c r="C3" s="7"/>
      <c r="D3" s="7"/>
      <c r="E3" s="7"/>
      <c r="F3" s="7"/>
      <c r="G3" s="7"/>
      <c r="H3" s="8"/>
    </row>
    <row r="4" spans="1:9" x14ac:dyDescent="0.25">
      <c r="A4" s="5"/>
      <c r="B4" s="6"/>
      <c r="C4" s="7"/>
      <c r="D4" s="7"/>
      <c r="E4" s="7"/>
      <c r="F4" s="7"/>
      <c r="G4" s="7"/>
      <c r="H4" s="8"/>
    </row>
    <row r="5" spans="1:9" x14ac:dyDescent="0.25">
      <c r="A5" s="5"/>
      <c r="B5" s="6"/>
      <c r="C5" s="7"/>
      <c r="D5" s="7"/>
      <c r="E5" s="7"/>
      <c r="F5" s="7"/>
      <c r="G5" s="7"/>
      <c r="H5" s="8"/>
    </row>
    <row r="6" spans="1:9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9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9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9" x14ac:dyDescent="0.25">
      <c r="A9" s="21" t="s">
        <v>8</v>
      </c>
      <c r="B9" s="22" t="s">
        <v>9</v>
      </c>
      <c r="C9" s="23">
        <f>'[1]PA 2019'!G190</f>
        <v>106619038.59999999</v>
      </c>
      <c r="D9" s="24">
        <f>'[1]PA 2020'!G192</f>
        <v>112014544.44</v>
      </c>
      <c r="E9" s="25">
        <f>D9/C9-1</f>
        <v>5.060546325353954E-2</v>
      </c>
      <c r="F9" s="26">
        <f>'[1]PA 2019'!H190</f>
        <v>46067724.350000009</v>
      </c>
      <c r="G9" s="27">
        <f>'[1]PA 2020'!H192</f>
        <v>43852655.089999996</v>
      </c>
      <c r="H9" s="28">
        <f>G9/F9-1</f>
        <v>-4.8082888643923516E-2</v>
      </c>
    </row>
    <row r="10" spans="1:9" x14ac:dyDescent="0.25">
      <c r="A10" s="29" t="s">
        <v>10</v>
      </c>
      <c r="B10" s="30" t="s">
        <v>11</v>
      </c>
      <c r="C10" s="31">
        <f>'[1]PA 2019'!G338</f>
        <v>190281.27999999997</v>
      </c>
      <c r="D10" s="32">
        <f>'[1]PA 2020'!G300</f>
        <v>0</v>
      </c>
      <c r="E10" s="33">
        <f>D10/C10-1</f>
        <v>-1</v>
      </c>
      <c r="F10" s="34">
        <f>'[1]PA 2019'!H338</f>
        <v>172779.88</v>
      </c>
      <c r="G10" s="35">
        <v>0</v>
      </c>
      <c r="H10" s="36">
        <f t="shared" ref="H10:H17" si="0">G10/F10-1</f>
        <v>-1</v>
      </c>
    </row>
    <row r="11" spans="1:9" x14ac:dyDescent="0.25">
      <c r="A11" s="37" t="s">
        <v>12</v>
      </c>
      <c r="B11" s="38" t="s">
        <v>13</v>
      </c>
      <c r="C11" s="39">
        <f>'[1]PA 2019'!G368+'[1]PA 2019'!G373+'[1]PA 2019'!G378+'[1]PA 2019'!G383+'[1]PA 2019'!G388+'[1]PA 2019'!G393+'[1]PA 2019'!G398+'[1]PA 2019'!G403</f>
        <v>11383473.439999999</v>
      </c>
      <c r="D11" s="40">
        <f>'[1]PA 2020'!G357</f>
        <v>14414153.33</v>
      </c>
      <c r="E11" s="41">
        <f t="shared" ref="E11:E17" si="1">D11/C11-1</f>
        <v>0.26623507367712551</v>
      </c>
      <c r="F11" s="42">
        <f>'[1]PA 2019'!H368+'[1]PA 2019'!H373+'[1]PA 2019'!H378+'[1]PA 2019'!H383+'[1]PA 2019'!H388+'[1]PA 2019'!H393+'[1]PA 2019'!H398+'[1]PA 2019'!H403</f>
        <v>16311524.99</v>
      </c>
      <c r="G11" s="40">
        <f>'[1]PA 2020'!H357</f>
        <v>24805080</v>
      </c>
      <c r="H11" s="43">
        <f t="shared" si="0"/>
        <v>0.52070882490797699</v>
      </c>
    </row>
    <row r="12" spans="1:9" x14ac:dyDescent="0.25">
      <c r="A12" s="29" t="s">
        <v>14</v>
      </c>
      <c r="B12" s="30" t="s">
        <v>15</v>
      </c>
      <c r="C12" s="31">
        <f>'[1]PA 2019'!G432+'[1]PA 2019'!G445+'[1]PA 2019'!G458+'[1]PA 2019'!G471+'[1]PA 2019'!G484+'[1]PA 2019'!G497+'[1]PA 2019'!G510+'[1]PA 2019'!G523</f>
        <v>13434067.030000001</v>
      </c>
      <c r="D12" s="35">
        <f>'[1]PA 2020'!G494</f>
        <v>8843618.3000000007</v>
      </c>
      <c r="E12" s="44">
        <f t="shared" si="1"/>
        <v>-0.34170208617754683</v>
      </c>
      <c r="F12" s="34">
        <f>'[1]PA 2019'!H432+'[1]PA 2019'!H445+'[1]PA 2019'!H458+'[1]PA 2019'!H471+'[1]PA 2019'!H484+'[1]PA 2019'!H497+'[1]PA 2019'!H510+'[1]PA 2019'!H523</f>
        <v>4904653</v>
      </c>
      <c r="G12" s="35">
        <f>'[1]PA 2020'!H494</f>
        <v>3049658.44</v>
      </c>
      <c r="H12" s="36">
        <f t="shared" si="0"/>
        <v>-0.37821117212573452</v>
      </c>
    </row>
    <row r="13" spans="1:9" x14ac:dyDescent="0.25">
      <c r="A13" s="37" t="s">
        <v>16</v>
      </c>
      <c r="B13" s="38" t="s">
        <v>17</v>
      </c>
      <c r="C13" s="39">
        <f>'[1]PA 2019'!G592+'[1]PA 2019'!G606+'[1]PA 2019'!G620+'[1]PA 2019'!G634+'[1]PA 2019'!G648+'[1]PA 2019'!G662+'[1]PA 2019'!G676+'[1]PA 2019'!G690</f>
        <v>7818591.9100000001</v>
      </c>
      <c r="D13" s="40">
        <f>'[1]PA 2020'!G671</f>
        <v>5800458.5700000003</v>
      </c>
      <c r="E13" s="41">
        <f t="shared" si="1"/>
        <v>-0.25811979487237358</v>
      </c>
      <c r="F13" s="42">
        <f>'[1]PA 2019'!H592+'[1]PA 2019'!H606+'[1]PA 2019'!H620+'[1]PA 2019'!H634+'[1]PA 2019'!H648+'[1]PA 2019'!H662+'[1]PA 2019'!H676+'[1]PA 2019'!H690</f>
        <v>5207548.9800000004</v>
      </c>
      <c r="G13" s="40">
        <f>'[1]PA 2020'!H671</f>
        <v>4329895.53</v>
      </c>
      <c r="H13" s="43">
        <f t="shared" si="0"/>
        <v>-0.16853484304625788</v>
      </c>
    </row>
    <row r="14" spans="1:9" x14ac:dyDescent="0.25">
      <c r="A14" s="29" t="s">
        <v>18</v>
      </c>
      <c r="B14" s="30" t="s">
        <v>19</v>
      </c>
      <c r="C14" s="31">
        <f>'[1]PA 2019'!G764+'[1]PA 2019'!G771+'[1]PA 2019'!G778+'[1]PA 2019'!G784+'[1]PA 2019'!G790+'[1]PA 2019'!G796+'[1]PA 2019'!G802+'[1]PA 2019'!G809</f>
        <v>127838.59</v>
      </c>
      <c r="D14" s="35">
        <f>'[1]PA 2020'!G788</f>
        <v>0</v>
      </c>
      <c r="E14" s="44">
        <f t="shared" si="1"/>
        <v>-1</v>
      </c>
      <c r="F14" s="34">
        <f>'[1]PA 2019'!H764+'[1]PA 2019'!H771+'[1]PA 2019'!H778+'[1]PA 2019'!H784+'[1]PA 2019'!H790+'[1]PA 2019'!H796+'[1]PA 2019'!H802+'[1]PA 2019'!H808</f>
        <v>326527.3</v>
      </c>
      <c r="G14" s="35">
        <v>0</v>
      </c>
      <c r="H14" s="36">
        <f t="shared" si="0"/>
        <v>-1</v>
      </c>
    </row>
    <row r="15" spans="1:9" x14ac:dyDescent="0.25">
      <c r="A15" s="37" t="s">
        <v>20</v>
      </c>
      <c r="B15" s="38" t="s">
        <v>21</v>
      </c>
      <c r="C15" s="39">
        <f>'[1]PA 2019'!G843+'[1]PA 2019'!G846+'[1]PA 2019'!G849+'[1]PA 2019'!G852+'[1]PA 2019'!G855+'[1]PA 2019'!G858+'[1]PA 2019'!G861+'[1]PA 2019'!G864</f>
        <v>634190.68000000005</v>
      </c>
      <c r="D15" s="39">
        <f>'[1]PA 2020'!G849</f>
        <v>122777.16</v>
      </c>
      <c r="E15" s="41">
        <f t="shared" si="1"/>
        <v>-0.80640339905342029</v>
      </c>
      <c r="F15" s="42">
        <f>'[1]PA 2019'!H843+'[1]PA 2019'!H846+'[1]PA 2019'!H849+'[1]PA 2019'!H852+'[1]PA 2019'!H855+'[1]PA 2019'!H858+'[1]PA 2019'!H861+'[1]PA 2019'!H864</f>
        <v>357519.22000000003</v>
      </c>
      <c r="G15" s="40">
        <f>'[1]PA 2020'!H849</f>
        <v>51308.36</v>
      </c>
      <c r="H15" s="43">
        <f t="shared" si="0"/>
        <v>-0.8564878274236557</v>
      </c>
    </row>
    <row r="16" spans="1:9" x14ac:dyDescent="0.25">
      <c r="A16" s="29" t="s">
        <v>22</v>
      </c>
      <c r="B16" s="30" t="s">
        <v>23</v>
      </c>
      <c r="C16" s="31">
        <f>'[1]PA 2019'!G883+'[1]PA 2019'!G892+'[1]PA 2019'!G901+'[1]PA 2019'!G910+'[1]PA 2019'!G919+'[1]PA 2019'!G928+'[1]PA 2019'!G937+'[1]PA 2019'!G946</f>
        <v>247075.53999999998</v>
      </c>
      <c r="D16" s="31">
        <f>'[1]PA 2020'!G946</f>
        <v>605028.81000000006</v>
      </c>
      <c r="E16" s="44">
        <f t="shared" si="1"/>
        <v>1.4487604479180742</v>
      </c>
      <c r="F16" s="34">
        <f>'[1]PA 2019'!H883+'[1]PA 2019'!H892+'[1]PA 2019'!H901+'[1]PA 2019'!H910+'[1]PA 2019'!H919+'[1]PA 2019'!H928+'[1]PA 2019'!H937+'[1]PA 2019'!H946</f>
        <v>327318.14999999997</v>
      </c>
      <c r="G16" s="35">
        <f>'[1]PA 2020'!H946</f>
        <v>527493.74</v>
      </c>
      <c r="H16" s="36">
        <f t="shared" si="0"/>
        <v>0.61156275629689349</v>
      </c>
      <c r="I16" s="45" t="s">
        <v>24</v>
      </c>
    </row>
    <row r="17" spans="1:9" ht="15.75" thickBot="1" x14ac:dyDescent="0.3">
      <c r="A17" s="46" t="s">
        <v>25</v>
      </c>
      <c r="B17" s="47" t="s">
        <v>26</v>
      </c>
      <c r="C17" s="48">
        <f>'[1]PA 2019'!G1005+'[1]PA 2019'!G1010+'[1]PA 2019'!G1015+'[1]PA 2019'!G1020+'[1]PA 2019'!G1025+'[1]PA 2019'!G1030+'[1]PA 2019'!G1035+'[1]PA 2019'!G1040</f>
        <v>2061195.6099999999</v>
      </c>
      <c r="D17" s="49">
        <f>'[1]PA 2020'!G1027</f>
        <v>3366282.31</v>
      </c>
      <c r="E17" s="50">
        <f t="shared" si="1"/>
        <v>0.63316974559246231</v>
      </c>
      <c r="F17" s="48">
        <f>'[1]PA 2019'!H1005+'[1]PA 2019'!H1010+'[1]PA 2019'!H1015+'[1]PA 2019'!H1020+'[1]PA 2019'!H1025+'[1]PA 2019'!H1030+'[1]PA 2019'!H1035+'[1]PA 2019'!H1040</f>
        <v>2831803.31</v>
      </c>
      <c r="G17" s="49">
        <f>'[1]PA 2020'!H1027</f>
        <v>4091238.36</v>
      </c>
      <c r="H17" s="51">
        <f t="shared" si="0"/>
        <v>0.444746655091663</v>
      </c>
      <c r="I17" s="45" t="s">
        <v>24</v>
      </c>
    </row>
    <row r="18" spans="1:9" ht="15.75" thickBot="1" x14ac:dyDescent="0.3">
      <c r="B18" s="52"/>
      <c r="C18" s="53"/>
      <c r="D18" s="53"/>
      <c r="E18" s="54"/>
      <c r="H18" s="54"/>
    </row>
    <row r="19" spans="1:9" ht="16.5" thickBot="1" x14ac:dyDescent="0.3">
      <c r="A19" s="55" t="s">
        <v>27</v>
      </c>
      <c r="B19" s="56"/>
      <c r="C19" s="57">
        <f>SUM(C9:C17)</f>
        <v>142515752.68000001</v>
      </c>
      <c r="D19" s="58">
        <f>SUM(D9:D17)</f>
        <v>145166862.91999999</v>
      </c>
      <c r="E19" s="59">
        <f>D19/C19-1</f>
        <v>1.8602226000607125E-2</v>
      </c>
      <c r="F19" s="57">
        <f>SUM(F9:F17)</f>
        <v>76507399.180000022</v>
      </c>
      <c r="G19" s="58">
        <f>SUM(G9:G17)</f>
        <v>80707329.519999996</v>
      </c>
      <c r="H19" s="59">
        <f>G19/F19-1</f>
        <v>5.489574060828728E-2</v>
      </c>
    </row>
    <row r="20" spans="1:9" ht="15.75" thickBot="1" x14ac:dyDescent="0.3">
      <c r="B20" s="52"/>
      <c r="C20" s="53"/>
      <c r="D20" s="53"/>
    </row>
    <row r="21" spans="1:9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9" ht="15.75" thickBot="1" x14ac:dyDescent="0.3">
      <c r="A22" s="16"/>
      <c r="B22" s="17"/>
      <c r="C22" s="18" t="s">
        <v>5</v>
      </c>
      <c r="D22" s="18" t="s">
        <v>6</v>
      </c>
      <c r="E22" s="60" t="s">
        <v>7</v>
      </c>
      <c r="F22" s="18" t="s">
        <v>5</v>
      </c>
      <c r="G22" s="18" t="s">
        <v>6</v>
      </c>
      <c r="H22" s="20" t="s">
        <v>7</v>
      </c>
    </row>
    <row r="23" spans="1:9" x14ac:dyDescent="0.25">
      <c r="A23" s="21" t="s">
        <v>28</v>
      </c>
      <c r="B23" s="22" t="s">
        <v>29</v>
      </c>
      <c r="C23" s="61">
        <f>'[1]PA 2019'!G1416+'[1]PA 2019'!G1419+'[1]PA 2019'!G1422+'[1]PA 2019'!G1425+'[1]PA 2019'!G1428+'[1]PA 2019'!G1431+'[1]PA 2019'!G1434+'[1]PA 2019'!G1437</f>
        <v>8206.83</v>
      </c>
      <c r="D23" s="62">
        <f>'[1]PA 2020'!G1081</f>
        <v>0</v>
      </c>
      <c r="E23" s="28">
        <f t="shared" ref="E23:E42" si="2">D23/C23-1</f>
        <v>-1</v>
      </c>
      <c r="F23" s="61">
        <f>'[1]PA 2019'!H1416+'[1]PA 2019'!H1419+'[1]PA 2019'!H1422+'[1]PA 2019'!H1425+'[1]PA 2019'!H1428+'[1]PA 2019'!H1431+'[1]PA 2019'!H1434+'[1]PA 2019'!H1438</f>
        <v>44279.56</v>
      </c>
      <c r="G23" s="63">
        <f>'[1]PA 2020'!H1081</f>
        <v>0</v>
      </c>
      <c r="H23" s="28">
        <f t="shared" ref="H23:H42" si="3">G23/F23-1</f>
        <v>-1</v>
      </c>
    </row>
    <row r="24" spans="1:9" x14ac:dyDescent="0.25">
      <c r="A24" s="29" t="s">
        <v>30</v>
      </c>
      <c r="B24" s="30" t="s">
        <v>31</v>
      </c>
      <c r="C24" s="34">
        <f>'[1]PA 2019'!G1072+'[1]PA 2019'!G1075+'[1]PA 2019'!G1078+'[1]PA 2019'!G1081+'[1]PA 2019'!G1084+'[1]PA 2019'!G1087+'[1]PA 2019'!G1090+'[1]PA 2019'!G1093</f>
        <v>0</v>
      </c>
      <c r="D24" s="35">
        <f>'[1]PA 2020'!G1130</f>
        <v>0</v>
      </c>
      <c r="E24" s="64">
        <v>0</v>
      </c>
      <c r="F24" s="34">
        <v>0</v>
      </c>
      <c r="G24" s="35">
        <f>'[1]PA 2020'!H1130</f>
        <v>0</v>
      </c>
      <c r="H24" s="64">
        <v>0</v>
      </c>
    </row>
    <row r="25" spans="1:9" x14ac:dyDescent="0.25">
      <c r="A25" s="37" t="s">
        <v>32</v>
      </c>
      <c r="B25" s="38" t="s">
        <v>33</v>
      </c>
      <c r="C25" s="42">
        <f>'[1]PA 2019'!G1136</f>
        <v>0</v>
      </c>
      <c r="D25" s="65">
        <v>0</v>
      </c>
      <c r="E25" s="66">
        <v>0</v>
      </c>
      <c r="F25" s="42">
        <v>0</v>
      </c>
      <c r="G25" s="40">
        <v>0</v>
      </c>
      <c r="H25" s="66">
        <v>0</v>
      </c>
      <c r="I25" s="67" t="s">
        <v>34</v>
      </c>
    </row>
    <row r="26" spans="1:9" x14ac:dyDescent="0.25">
      <c r="A26" s="29" t="s">
        <v>35</v>
      </c>
      <c r="B26" s="30" t="s">
        <v>36</v>
      </c>
      <c r="C26" s="34">
        <f>'[1]PA 2019'!G1146</f>
        <v>0</v>
      </c>
      <c r="D26" s="35">
        <v>0</v>
      </c>
      <c r="E26" s="64" t="e">
        <f>D26/C26-1</f>
        <v>#DIV/0!</v>
      </c>
      <c r="F26" s="34">
        <v>0</v>
      </c>
      <c r="G26" s="35">
        <v>0</v>
      </c>
      <c r="H26" s="64" t="e">
        <f t="shared" si="3"/>
        <v>#DIV/0!</v>
      </c>
    </row>
    <row r="27" spans="1:9" x14ac:dyDescent="0.25">
      <c r="A27" s="37" t="s">
        <v>37</v>
      </c>
      <c r="B27" s="38" t="s">
        <v>38</v>
      </c>
      <c r="C27" s="42">
        <f>'[1]PA 2019'!G1159+'[1]PA 2019'!G1160+'[1]PA 2019'!G1161+'[1]PA 2019'!G1162+'[1]PA 2019'!G1163+'[1]PA 2019'!G1164+'[1]PA 2019'!G1165+'[1]PA 2019'!G1166</f>
        <v>16326.31</v>
      </c>
      <c r="D27" s="65">
        <f>'[1]PA 2020'!G1222+'[1]PA 2020'!G1226+'[1]PA 2020'!G1230+'[1]PA 2020'!G1234+'[1]PA 2020'!G1238+'[1]PA 2020'!G1242+'[1]PA 2020'!G1246+'[1]PA 2020'!G1250</f>
        <v>11765.010000000002</v>
      </c>
      <c r="E27" s="66">
        <f t="shared" si="2"/>
        <v>-0.27938340016819463</v>
      </c>
      <c r="F27" s="42">
        <f>'[1]PA 2019'!H1159+'[1]PA 2019'!H1160+'[1]PA 2019'!H1162+'[1]PA 2019'!H1161+'[1]PA 2019'!H1163+'[1]PA 2019'!H1164+'[1]PA 2019'!H1165+'[1]PA 2019'!H1166</f>
        <v>163427.03</v>
      </c>
      <c r="G27" s="40">
        <f>'[1]PA 2020'!H1222+'[1]PA 2020'!H1226+'[1]PA 2020'!H1230+'[1]PA 2020'!H1234+'[1]PA 2020'!H1238+'[1]PA 2020'!H1242+'[1]PA 2020'!H1246+'[1]PA 2020'!H1250</f>
        <v>138468.71999999997</v>
      </c>
      <c r="H27" s="66">
        <f t="shared" si="3"/>
        <v>-0.15271837223010187</v>
      </c>
    </row>
    <row r="28" spans="1:9" x14ac:dyDescent="0.25">
      <c r="A28" s="29" t="s">
        <v>39</v>
      </c>
      <c r="B28" s="30" t="s">
        <v>40</v>
      </c>
      <c r="C28" s="34">
        <f>'[1]PA 2019'!G1172+'[1]PA 2019'!G1173+'[1]PA 2019'!G1174+'[1]PA 2019'!G1175+'[1]PA 2019'!G1176+'[1]PA 2019'!G1177+'[1]PA 2019'!G1178+'[1]PA 2019'!G1179</f>
        <v>4603.9799999999996</v>
      </c>
      <c r="D28" s="35">
        <f>'[1]PA 2020'!G1223+'[1]PA 2020'!G1227+'[1]PA 2020'!G1231+'[1]PA 2020'!G1235+'[1]PA 2020'!G1239+'[1]PA 2020'!G1243+'[1]PA 2020'!G1247+'[1]PA 2020'!G1251</f>
        <v>3076.22</v>
      </c>
      <c r="E28" s="64">
        <f t="shared" si="2"/>
        <v>-0.33183463003748925</v>
      </c>
      <c r="F28" s="34">
        <f>'[1]PA 2019'!H1172+'[1]PA 2019'!H1173+'[1]PA 2019'!H1174+'[1]PA 2019'!H1175+'[1]PA 2019'!H1176+'[1]PA 2019'!H1177+'[1]PA 2019'!H1178+'[1]PA 2019'!H1179</f>
        <v>71202.989999999991</v>
      </c>
      <c r="G28" s="35">
        <f>'[1]PA 2020'!H1223+'[1]PA 2020'!H1227+'[1]PA 2020'!H1231+'[1]PA 2020'!H1235+'[1]PA 2020'!H1239+'[1]PA 2020'!H1243+'[1]PA 2020'!H1247+'[1]PA 2020'!H1251</f>
        <v>39639.96</v>
      </c>
      <c r="H28" s="64">
        <f t="shared" si="3"/>
        <v>-0.44328236777697105</v>
      </c>
    </row>
    <row r="29" spans="1:9" x14ac:dyDescent="0.25">
      <c r="A29" s="29">
        <v>940170</v>
      </c>
      <c r="B29" s="68" t="s">
        <v>41</v>
      </c>
      <c r="C29" s="69">
        <f>'[1]PA 2019'!G1185+'[1]PA 2019'!G1186+'[1]PA 2019'!G1187+'[1]PA 2019'!G1188+'[1]PA 2019'!G1189+'[1]PA 2019'!G1190+'[1]PA 2019'!G1191+'[1]PA 2019'!G1192</f>
        <v>20745.760000000002</v>
      </c>
      <c r="D29" s="65">
        <f>'[1]PA 2020'!G1308</f>
        <v>2544.9</v>
      </c>
      <c r="E29" s="70">
        <f t="shared" si="2"/>
        <v>-0.87732915063126149</v>
      </c>
      <c r="F29" s="69">
        <f>'[1]PA 2019'!H1185+'[1]PA 2019'!H1186+'[1]PA 2019'!H1187+'[1]PA 2019'!H1188+'[1]PA 2019'!H1189+'[1]PA 2019'!H1190+'[1]PA 2019'!H1191+'[1]PA 2019'!H1192</f>
        <v>150025.60000000003</v>
      </c>
      <c r="G29" s="65">
        <f>'[1]PA 2020'!H1308</f>
        <v>5656.04</v>
      </c>
      <c r="H29" s="70">
        <f t="shared" si="3"/>
        <v>-0.96229950088518224</v>
      </c>
    </row>
    <row r="30" spans="1:9" x14ac:dyDescent="0.25">
      <c r="A30" s="29" t="s">
        <v>42</v>
      </c>
      <c r="B30" s="30" t="s">
        <v>43</v>
      </c>
      <c r="C30" s="34">
        <f>'[1]PA 2019'!G1198+'[1]PA 2019'!G1199+'[1]PA 2019'!G1200+'[1]PA 2019'!G1201+'[1]PA 2019'!G1202+'[1]PA 2019'!G1203+'[1]PA 2019'!G1204+'[1]PA 2019'!G1205</f>
        <v>34599.54</v>
      </c>
      <c r="D30" s="35">
        <f>'[1]PA 2020'!G1309</f>
        <v>78207.17</v>
      </c>
      <c r="E30" s="64">
        <f t="shared" si="2"/>
        <v>1.260352883304229</v>
      </c>
      <c r="F30" s="34">
        <f>'[1]PA 2019'!H1198+'[1]PA 2019'!H1199+'[1]PA 2019'!H1200+'[1]PA 2019'!H1201+'[1]PA 2019'!H1202+'[1]PA 2019'!H1203+'[1]PA 2019'!H1204+'[1]PA 2019'!H1205</f>
        <v>155946.39000000001</v>
      </c>
      <c r="G30" s="35">
        <f>'[1]PA 2020'!H1309</f>
        <v>305724.09999999998</v>
      </c>
      <c r="H30" s="64">
        <f t="shared" si="3"/>
        <v>0.96044358577329003</v>
      </c>
    </row>
    <row r="31" spans="1:9" x14ac:dyDescent="0.25">
      <c r="A31" s="37" t="s">
        <v>44</v>
      </c>
      <c r="B31" s="38" t="s">
        <v>45</v>
      </c>
      <c r="C31" s="69">
        <f>'[1]PA 2019'!G1211+'[1]PA 2019'!G1212+'[1]PA 2019'!G1213+'[1]PA 2019'!G1214+'[1]PA 2019'!G1215+'[1]PA 2019'!G1216+'[1]PA 2019'!G1217+'[1]PA 2019'!G1218</f>
        <v>118685.71</v>
      </c>
      <c r="D31" s="65">
        <f>'[1]PA 2020'!G1354</f>
        <v>131440.24</v>
      </c>
      <c r="E31" s="70">
        <f t="shared" si="2"/>
        <v>0.10746474870479328</v>
      </c>
      <c r="F31" s="69">
        <f>'[1]PA 2019'!H1211+'[1]PA 2019'!H1212+'[1]PA 2019'!H1213+'[1]PA 2019'!H1214+'[1]PA 2019'!H1215+'[1]PA 2019'!H1216+'[1]PA 2019'!H1217+'[1]PA 2019'!H1218</f>
        <v>283240.39999999997</v>
      </c>
      <c r="G31" s="65">
        <f>'[1]PA 2020'!H1354</f>
        <v>291944.33999999997</v>
      </c>
      <c r="H31" s="66">
        <f t="shared" si="3"/>
        <v>3.0729867631877461E-2</v>
      </c>
    </row>
    <row r="32" spans="1:9" x14ac:dyDescent="0.25">
      <c r="A32" s="29" t="s">
        <v>46</v>
      </c>
      <c r="B32" s="30" t="s">
        <v>47</v>
      </c>
      <c r="C32" s="34">
        <f>'[1]PA 2019'!G1261+'[1]PA 2019'!G1262+'[1]PA 2019'!G1263+'[1]PA 2019'!G1264+'[1]PA 2019'!G1265+'[1]PA 2019'!G1266+'[1]PA 2019'!G1267+'[1]PA 2019'!G1268</f>
        <v>924.81999999999994</v>
      </c>
      <c r="D32" s="35">
        <f>'[1]PA 2020'!G1530</f>
        <v>22592</v>
      </c>
      <c r="E32" s="64">
        <f t="shared" si="2"/>
        <v>23.428537445124459</v>
      </c>
      <c r="F32" s="34">
        <f>'[1]PA 2019'!H1261+'[1]PA 2019'!H1262+'[1]PA 2019'!H1263+'[1]PA 2019'!H1264+'[1]PA 2019'!H1265+'[1]PA 2019'!H1266+'[1]PA 2019'!H1267+'[1]PA 2019'!H1268</f>
        <v>17029.759999999998</v>
      </c>
      <c r="G32" s="35">
        <f>'[1]PA 2020'!H1530</f>
        <v>120349</v>
      </c>
      <c r="H32" s="64">
        <f t="shared" si="3"/>
        <v>6.0669815663873132</v>
      </c>
    </row>
    <row r="33" spans="1:8" x14ac:dyDescent="0.25">
      <c r="A33" s="37" t="s">
        <v>48</v>
      </c>
      <c r="B33" s="38" t="s">
        <v>49</v>
      </c>
      <c r="C33" s="42">
        <f>'[1]PA 2019'!G1274+'[1]PA 2019'!G1275+'[1]PA 2019'!G1276+'[1]PA 2019'!G1277+'[1]PA 2019'!G1278+'[1]PA 2019'!G1279+'[1]PA 2019'!G1280+'[1]PA 2019'!G1281</f>
        <v>435555.95</v>
      </c>
      <c r="D33" s="40">
        <f>'[1]PA 2020'!G1531</f>
        <v>17796</v>
      </c>
      <c r="E33" s="66">
        <f t="shared" si="2"/>
        <v>-0.95914187373631332</v>
      </c>
      <c r="F33" s="42">
        <f>'[1]PA 2019'!H1274+'[1]PA 2019'!H1275+'[1]PA 2019'!H1276+'[1]PA 2019'!H1277+'[1]PA 2019'!H1278+'[1]PA 2019'!H1279+'[1]PA 2019'!H1280+'[1]PA 2019'!H1281</f>
        <v>2535373</v>
      </c>
      <c r="G33" s="40">
        <f>'[1]PA 2020'!H1531</f>
        <v>100974</v>
      </c>
      <c r="H33" s="66">
        <f t="shared" si="3"/>
        <v>-0.96017390735012165</v>
      </c>
    </row>
    <row r="34" spans="1:8" x14ac:dyDescent="0.25">
      <c r="A34" s="29" t="s">
        <v>50</v>
      </c>
      <c r="B34" s="30" t="s">
        <v>51</v>
      </c>
      <c r="C34" s="34">
        <f>'[1]PA 2019'!G1287+'[1]PA 2019'!G1288+'[1]PA 2019'!G1289+'[1]PA 2019'!G1290+'[1]PA 2019'!G1291+'[1]PA 2019'!G1292+'[1]PA 2019'!G1293+'[1]PA 2019'!G1294</f>
        <v>244645.33000000002</v>
      </c>
      <c r="D34" s="35">
        <f>'[1]PA 2020'!G1532</f>
        <v>31394.83</v>
      </c>
      <c r="E34" s="64">
        <f t="shared" si="2"/>
        <v>-0.87167206502572525</v>
      </c>
      <c r="F34" s="34">
        <f>'[1]PA 2019'!H1287+'[1]PA 2019'!H1288+'[1]PA 2019'!H1289+'[1]PA 2019'!H1290+'[1]PA 2019'!H1291+'[1]PA 2019'!H1292+'[1]PA 2019'!H1293+'[1]PA 2019'!H1294</f>
        <v>646784.18000000005</v>
      </c>
      <c r="G34" s="35">
        <f>'[1]PA 2020'!H1532</f>
        <v>156081.74</v>
      </c>
      <c r="H34" s="64">
        <f t="shared" si="3"/>
        <v>-0.75868033754319719</v>
      </c>
    </row>
    <row r="35" spans="1:8" x14ac:dyDescent="0.25">
      <c r="A35" s="37" t="s">
        <v>52</v>
      </c>
      <c r="B35" s="38" t="s">
        <v>53</v>
      </c>
      <c r="C35" s="42">
        <f>'[1]PA 2019'!G1300+'[1]PA 2019'!G1301+'[1]PA 2019'!G1302+'[1]PA 2019'!G1303+'[1]PA 2019'!G1304+'[1]PA 2019'!G1305+'[1]PA 2019'!G1306+'[1]PA 2019'!G1307</f>
        <v>85373.52</v>
      </c>
      <c r="D35" s="40">
        <f>'[1]PA 2020'!G1533</f>
        <v>39832</v>
      </c>
      <c r="E35" s="66">
        <f t="shared" si="2"/>
        <v>-0.53343847131991273</v>
      </c>
      <c r="F35" s="42">
        <f>'[1]PA 2019'!H1300+'[1]PA 2019'!H1301+'[1]PA 2019'!H1302+'[1]PA 2019'!H1303+'[1]PA 2019'!H1304+'[1]PA 2019'!H1305+'[1]PA 2019'!H1306+'[1]PA 2019'!H1307</f>
        <v>289487.75</v>
      </c>
      <c r="G35" s="40">
        <f>'[1]PA 2020'!H1533</f>
        <v>383300</v>
      </c>
      <c r="H35" s="66">
        <f t="shared" si="3"/>
        <v>0.32406293530555264</v>
      </c>
    </row>
    <row r="36" spans="1:8" x14ac:dyDescent="0.25">
      <c r="A36" s="29" t="s">
        <v>54</v>
      </c>
      <c r="B36" s="30" t="s">
        <v>55</v>
      </c>
      <c r="C36" s="34">
        <f>'[1]PA 2019'!G1313+'[1]PA 2019'!G1314+'[1]PA 2019'!G1315+'[1]PA 2019'!G1316+'[1]PA 2019'!G1317+'[1]PA 2019'!G1318+'[1]PA 2019'!G1319+'[1]PA 2019'!G1320</f>
        <v>103102.16999999998</v>
      </c>
      <c r="D36" s="35">
        <f>'[1]PA 2020'!G1534</f>
        <v>85740.61</v>
      </c>
      <c r="E36" s="64">
        <f t="shared" si="2"/>
        <v>-0.16839180009499299</v>
      </c>
      <c r="F36" s="34">
        <f>'[1]PA 2019'!H1313+'[1]PA 2019'!H1314+'[1]PA 2019'!H1315+'[1]PA 2019'!H1316+'[1]PA 2019'!H1317+'[1]PA 2019'!H1318+'[1]PA 2019'!H1319+'[1]PA 2019'!H1320</f>
        <v>324160.07999999996</v>
      </c>
      <c r="G36" s="35">
        <f>'[1]PA 2020'!H1534</f>
        <v>410976.84</v>
      </c>
      <c r="H36" s="64">
        <f t="shared" si="3"/>
        <v>0.26782063972837156</v>
      </c>
    </row>
    <row r="37" spans="1:8" x14ac:dyDescent="0.25">
      <c r="A37" s="37" t="s">
        <v>56</v>
      </c>
      <c r="B37" s="38" t="s">
        <v>57</v>
      </c>
      <c r="C37" s="42">
        <f>'[1]PA 2019'!G1326+'[1]PA 2019'!G1327+'[1]PA 2019'!G1328+'[1]PA 2019'!G1329+'[1]PA 2019'!G1330+'[1]PA 2019'!G1331+'[1]PA 2019'!G1332+'[1]PA 2019'!G1333</f>
        <v>91589.23</v>
      </c>
      <c r="D37" s="40">
        <f>'[1]PA 2020'!G1535</f>
        <v>243990.91</v>
      </c>
      <c r="E37" s="66">
        <f t="shared" si="2"/>
        <v>1.6639694426953913</v>
      </c>
      <c r="F37" s="42">
        <f>'[1]PA 2019'!H1326+'[1]PA 2019'!H1327+'[1]PA 2019'!H1328+'[1]PA 2019'!H1329+'[1]PA 2019'!H1330+'[1]PA 2019'!H1331+'[1]PA 2019'!H1332+'[1]PA 2019'!H1333</f>
        <v>536284</v>
      </c>
      <c r="G37" s="40">
        <f>'[1]PA 2020'!H1535</f>
        <v>784276.66</v>
      </c>
      <c r="H37" s="66">
        <f t="shared" si="3"/>
        <v>0.46242785539005449</v>
      </c>
    </row>
    <row r="38" spans="1:8" x14ac:dyDescent="0.25">
      <c r="A38" s="29">
        <v>940370</v>
      </c>
      <c r="B38" s="30" t="s">
        <v>58</v>
      </c>
      <c r="C38" s="34">
        <f>'[1]PA 2019'!G1339+'[1]PA 2019'!G1340+'[1]PA 2019'!G1341+'[1]PA 2019'!G1342+'[1]PA 2019'!G1343+'[1]PA 2019'!G1344+'[1]PA 2019'!G1345+'[1]PA 2019'!G1346</f>
        <v>33856.960000000006</v>
      </c>
      <c r="D38" s="35">
        <f>'[1]PA 2020'!G1536</f>
        <v>131521</v>
      </c>
      <c r="E38" s="64">
        <f t="shared" si="2"/>
        <v>2.8846074780488258</v>
      </c>
      <c r="F38" s="34">
        <f>'[1]PA 2019'!H1339+'[1]PA 2019'!H1340+'[1]PA 2019'!H1341+'[1]PA 2019'!H1342+'[1]PA 2019'!H1343+'[1]PA 2019'!H1344+'[1]PA 2019'!H1345+'[1]PA 2019'!H1346</f>
        <v>321535.90000000002</v>
      </c>
      <c r="G38" s="35">
        <f>'[1]PA 2020'!H1536</f>
        <v>414046</v>
      </c>
      <c r="H38" s="64">
        <f t="shared" si="3"/>
        <v>0.28771312938928428</v>
      </c>
    </row>
    <row r="39" spans="1:8" x14ac:dyDescent="0.25">
      <c r="A39" s="37" t="s">
        <v>59</v>
      </c>
      <c r="B39" s="38" t="s">
        <v>60</v>
      </c>
      <c r="C39" s="42">
        <f>'[1]PA 2019'!G1456+'[1]PA 2019'!G1462+'[1]PA 2019'!G1468+'[1]PA 2019'!G1474+'[1]PA 2019'!G1480+'[1]PA 2019'!G1486+'[1]PA 2019'!G1492+'[1]PA 2019'!G1498</f>
        <v>5096.08</v>
      </c>
      <c r="D39" s="71">
        <f>'[1]PA 2020'!G1715</f>
        <v>29800.09</v>
      </c>
      <c r="E39" s="66">
        <f t="shared" si="2"/>
        <v>4.8476495659408805</v>
      </c>
      <c r="F39" s="42">
        <f>'[1]PA 2019'!H1456+'[1]PA 2019'!H1462+'[1]PA 2019'!H1468+'[1]PA 2019'!H1474+'[1]PA 2019'!H1480+'[1]PA 2019'!H1486+'[1]PA 2019'!H1492+'[1]PA 2019'!H1498</f>
        <v>11010.92</v>
      </c>
      <c r="G39" s="40">
        <f>'[1]PA 2020'!H1715</f>
        <v>68045.97</v>
      </c>
      <c r="H39" s="66">
        <f t="shared" si="3"/>
        <v>5.1798623548259366</v>
      </c>
    </row>
    <row r="40" spans="1:8" x14ac:dyDescent="0.25">
      <c r="A40" s="29" t="s">
        <v>61</v>
      </c>
      <c r="B40" s="30" t="s">
        <v>62</v>
      </c>
      <c r="C40" s="35">
        <f>'[1]PA 2019'!G1457+'[1]PA 2019'!G1463+'[1]PA 2019'!G1469+'[1]PA 2019'!G1475+'[1]PA 2019'!G1481+'[1]PA 2019'!G1487+'[1]PA 2019'!G1493+'[1]PA 2019'!G1499</f>
        <v>40692.69</v>
      </c>
      <c r="D40" s="35">
        <f>'[1]PA 2020'!G1716</f>
        <v>38833.119999999995</v>
      </c>
      <c r="E40" s="64">
        <f t="shared" si="2"/>
        <v>-4.5697888244793039E-2</v>
      </c>
      <c r="F40" s="35">
        <f>'[1]PA 2019'!H1457+'[1]PA 2019'!H1463+'[1]PA 2019'!H1469+'[1]PA 2019'!H1475+'[1]PA 2019'!H1481+'[1]PA 2019'!H1487+'[1]PA 2019'!H1493+'[1]PA 2019'!H1499</f>
        <v>194007.04000000001</v>
      </c>
      <c r="G40" s="35">
        <f>'[1]PA 2020'!H1716</f>
        <v>156103.64000000001</v>
      </c>
      <c r="H40" s="64">
        <f t="shared" si="3"/>
        <v>-0.19537126075424893</v>
      </c>
    </row>
    <row r="41" spans="1:8" x14ac:dyDescent="0.25">
      <c r="A41" s="37" t="s">
        <v>63</v>
      </c>
      <c r="B41" s="38" t="s">
        <v>64</v>
      </c>
      <c r="C41" s="42">
        <f>'[1]PA 2019'!G1458+'[1]PA 2019'!G1464+'[1]PA 2019'!G1470+'[1]PA 2019'!G1476+'[1]PA 2019'!G1482+'[1]PA 2019'!G1488+'[1]PA 2019'!G1494+'[1]PA 2019'!G1500</f>
        <v>33310.49</v>
      </c>
      <c r="D41" s="71">
        <f>'[1]PA 2020'!G1717</f>
        <v>40739.33</v>
      </c>
      <c r="E41" s="66">
        <f t="shared" si="2"/>
        <v>0.22301803425887767</v>
      </c>
      <c r="F41" s="42">
        <f>'[1]PA 2019'!H1458+'[1]PA 2019'!H1464+'[1]PA 2019'!H1470+'[1]PA 2019'!H1476+'[1]PA 2019'!H1482+'[1]PA 2019'!H1488+'[1]PA 2019'!H1494+'[1]PA 2019'!H1500</f>
        <v>134157.39000000001</v>
      </c>
      <c r="G41" s="40">
        <f>'[1]PA 2020'!H1717</f>
        <v>147686.54999999999</v>
      </c>
      <c r="H41" s="66">
        <f t="shared" si="3"/>
        <v>0.10084543236865273</v>
      </c>
    </row>
    <row r="42" spans="1:8" ht="15.75" thickBot="1" x14ac:dyDescent="0.3">
      <c r="A42" s="72" t="s">
        <v>65</v>
      </c>
      <c r="B42" s="73" t="s">
        <v>66</v>
      </c>
      <c r="C42" s="74">
        <f>'[1]PA 2019'!G1459+'[1]PA 2019'!G1465+'[1]PA 2019'!G1471+'[1]PA 2019'!G1477+'[1]PA 2019'!G1483+'[1]PA 2019'!G1489+'[1]PA 2019'!G1495+'[1]PA 2019'!G1501</f>
        <v>88673.11</v>
      </c>
      <c r="D42" s="74">
        <f>'[1]PA 2020'!G1718</f>
        <v>59709.780000000006</v>
      </c>
      <c r="E42" s="75">
        <f t="shared" si="2"/>
        <v>-0.32663036178611526</v>
      </c>
      <c r="F42" s="74">
        <f>'[1]PA 2019'!H1459+'[1]PA 2019'!H1465+'[1]PA 2019'!H1471+'[1]PA 2019'!H1477+'[1]PA 2019'!H1483+'[1]PA 2019'!H1489+'[1]PA 2019'!H1495+'[1]PA 2019'!H1501</f>
        <v>249650.87</v>
      </c>
      <c r="G42" s="74">
        <f>'[1]PA 2020'!H1718</f>
        <v>322081.18</v>
      </c>
      <c r="H42" s="75">
        <f t="shared" si="3"/>
        <v>0.2901264073303651</v>
      </c>
    </row>
    <row r="43" spans="1:8" ht="15.75" thickBot="1" x14ac:dyDescent="0.3"/>
    <row r="44" spans="1:8" ht="16.5" thickBot="1" x14ac:dyDescent="0.3">
      <c r="A44" s="55" t="s">
        <v>67</v>
      </c>
      <c r="B44" s="56"/>
      <c r="C44" s="57">
        <f>SUM(C23:C42)</f>
        <v>1365988.48</v>
      </c>
      <c r="D44" s="58">
        <f>SUM(D23:D42)</f>
        <v>968983.21</v>
      </c>
      <c r="E44" s="76">
        <f>D44/C44-1</f>
        <v>-0.29063588442561394</v>
      </c>
      <c r="F44" s="57">
        <f>SUM(F23:F42)</f>
        <v>6127602.8600000003</v>
      </c>
      <c r="G44" s="58">
        <f>SUM(G23:G42)</f>
        <v>3845354.74</v>
      </c>
      <c r="H44" s="59">
        <f>G44/F44-1</f>
        <v>-0.37245366126746671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60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77" t="s">
        <v>68</v>
      </c>
      <c r="B48" s="78" t="s">
        <v>69</v>
      </c>
      <c r="C48" s="79">
        <f>'[1]PA 2019'!G1224+'[1]PA 2019'!G1227+'[1]PA 2019'!G1230+'[1]PA 2019'!G1233+'[1]PA 2019'!G1236+'[1]PA 2019'!G1239+'[1]PA 2019'!G1242+'[1]PA 2019'!G1245</f>
        <v>291321</v>
      </c>
      <c r="D48" s="80">
        <f>'[1]PA 2020'!G1399</f>
        <v>196893</v>
      </c>
      <c r="E48" s="81">
        <f>D48/C48-1</f>
        <v>-0.32413729185331641</v>
      </c>
      <c r="F48" s="79">
        <f>'[1]PA 2019'!H1224+'[1]PA 2019'!H1227+'[1]PA 2019'!H1230+'[1]PA 2019'!H1233+'[1]PA 2019'!H1236+'[1]PA 2019'!H1239+'[1]PA 2019'!H1242+'[1]PA 2019'!H1245</f>
        <v>5571236</v>
      </c>
      <c r="G48" s="80">
        <f>'[1]PA 2020'!H1399</f>
        <v>2672662</v>
      </c>
      <c r="H48" s="81">
        <f>G48/F48-1</f>
        <v>-0.52027485462830869</v>
      </c>
    </row>
    <row r="49" spans="1:8" ht="15.75" thickBot="1" x14ac:dyDescent="0.3">
      <c r="A49" s="72" t="s">
        <v>70</v>
      </c>
      <c r="B49" s="73" t="s">
        <v>71</v>
      </c>
      <c r="C49" s="82">
        <f>'[1]PA 2019'!G1378++'[1]PA 2019'!G1381+'[1]PA 2019'!G1384+'[1]PA 2019'!G1387+'[1]PA 2019'!G1390+'[1]PA 2019'!G1393+'[1]PA 2019'!G1396+'[1]PA 2019'!G1399</f>
        <v>227166.56</v>
      </c>
      <c r="D49" s="74">
        <f>'[1]PA 2020'!G1629</f>
        <v>81568.62</v>
      </c>
      <c r="E49" s="83">
        <f>D49/C49-1</f>
        <v>-0.64093033763420104</v>
      </c>
      <c r="F49" s="82">
        <f>'[1]PA 2019'!H1378+'[1]PA 2019'!H1381+'[1]PA 2019'!H1384+'[1]PA 2019'!H1387+'[1]PA 2019'!H1390+'[1]PA 2019'!H1394+'[1]PA 2019'!H1396+'[1]PA 2019'!H1399</f>
        <v>849749</v>
      </c>
      <c r="G49" s="74">
        <f>'[1]PA 2020'!H1629</f>
        <v>236767.18</v>
      </c>
      <c r="H49" s="83">
        <f>G49/F49-1</f>
        <v>-0.72136809810897096</v>
      </c>
    </row>
    <row r="51" spans="1:8" x14ac:dyDescent="0.25">
      <c r="C51" s="84"/>
      <c r="F51" s="84"/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2020-09-30T17:20:34Z</dcterms:created>
  <dcterms:modified xsi:type="dcterms:W3CDTF">2020-09-30T17:22:08Z</dcterms:modified>
</cp:coreProperties>
</file>