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09" sheetId="1" r:id="rId1"/>
  </sheets>
  <externalReferences>
    <externalReference r:id="rId2"/>
  </externalReferences>
  <calcPr calcId="144525"/>
</workbook>
</file>

<file path=xl/calcChain.xml><?xml version="1.0" encoding="utf-8"?>
<calcChain xmlns="http://schemas.openxmlformats.org/spreadsheetml/2006/main">
  <c r="G49" i="1" l="1"/>
  <c r="H49" i="1" s="1"/>
  <c r="F49" i="1"/>
  <c r="D49" i="1"/>
  <c r="E49" i="1" s="1"/>
  <c r="C49" i="1"/>
  <c r="G48" i="1"/>
  <c r="F48" i="1"/>
  <c r="H48" i="1" s="1"/>
  <c r="E48" i="1"/>
  <c r="D48" i="1"/>
  <c r="C48" i="1"/>
  <c r="G42" i="1"/>
  <c r="F42" i="1"/>
  <c r="H42" i="1" s="1"/>
  <c r="D42" i="1"/>
  <c r="C42" i="1"/>
  <c r="E42" i="1" s="1"/>
  <c r="H41" i="1"/>
  <c r="G41" i="1"/>
  <c r="F41" i="1"/>
  <c r="D41" i="1"/>
  <c r="E41" i="1" s="1"/>
  <c r="C41" i="1"/>
  <c r="G40" i="1"/>
  <c r="H40" i="1" s="1"/>
  <c r="F40" i="1"/>
  <c r="D40" i="1"/>
  <c r="E40" i="1" s="1"/>
  <c r="C40" i="1"/>
  <c r="H39" i="1"/>
  <c r="G39" i="1"/>
  <c r="F39" i="1"/>
  <c r="D39" i="1"/>
  <c r="E39" i="1" s="1"/>
  <c r="C39" i="1"/>
  <c r="G38" i="1"/>
  <c r="H38" i="1" s="1"/>
  <c r="F38" i="1"/>
  <c r="D38" i="1"/>
  <c r="E38" i="1" s="1"/>
  <c r="C38" i="1"/>
  <c r="H37" i="1"/>
  <c r="G37" i="1"/>
  <c r="F37" i="1"/>
  <c r="D37" i="1"/>
  <c r="E37" i="1" s="1"/>
  <c r="C37" i="1"/>
  <c r="G36" i="1"/>
  <c r="H36" i="1" s="1"/>
  <c r="F36" i="1"/>
  <c r="D36" i="1"/>
  <c r="E36" i="1" s="1"/>
  <c r="C36" i="1"/>
  <c r="H35" i="1"/>
  <c r="G35" i="1"/>
  <c r="F35" i="1"/>
  <c r="D35" i="1"/>
  <c r="E35" i="1" s="1"/>
  <c r="C35" i="1"/>
  <c r="G34" i="1"/>
  <c r="H34" i="1" s="1"/>
  <c r="F34" i="1"/>
  <c r="D34" i="1"/>
  <c r="E34" i="1" s="1"/>
  <c r="C34" i="1"/>
  <c r="H33" i="1"/>
  <c r="G33" i="1"/>
  <c r="F33" i="1"/>
  <c r="D33" i="1"/>
  <c r="E33" i="1" s="1"/>
  <c r="C33" i="1"/>
  <c r="G32" i="1"/>
  <c r="H32" i="1" s="1"/>
  <c r="F32" i="1"/>
  <c r="D32" i="1"/>
  <c r="E32" i="1" s="1"/>
  <c r="C32" i="1"/>
  <c r="H31" i="1"/>
  <c r="G31" i="1"/>
  <c r="F31" i="1"/>
  <c r="D31" i="1"/>
  <c r="E31" i="1" s="1"/>
  <c r="C31" i="1"/>
  <c r="G30" i="1"/>
  <c r="H30" i="1" s="1"/>
  <c r="F30" i="1"/>
  <c r="D30" i="1"/>
  <c r="E30" i="1" s="1"/>
  <c r="C30" i="1"/>
  <c r="G29" i="1"/>
  <c r="F29" i="1"/>
  <c r="H29" i="1" s="1"/>
  <c r="D29" i="1"/>
  <c r="E29" i="1" s="1"/>
  <c r="C29" i="1"/>
  <c r="F28" i="1"/>
  <c r="H28" i="1" s="1"/>
  <c r="D28" i="1"/>
  <c r="C28" i="1"/>
  <c r="E28" i="1" s="1"/>
  <c r="H27" i="1"/>
  <c r="G27" i="1"/>
  <c r="G44" i="1" s="1"/>
  <c r="F27" i="1"/>
  <c r="D27" i="1"/>
  <c r="E27" i="1" s="1"/>
  <c r="C27" i="1"/>
  <c r="H26" i="1"/>
  <c r="D26" i="1"/>
  <c r="E26" i="1" s="1"/>
  <c r="C26" i="1"/>
  <c r="D25" i="1"/>
  <c r="C25" i="1"/>
  <c r="D24" i="1"/>
  <c r="C24" i="1"/>
  <c r="F23" i="1"/>
  <c r="H23" i="1" s="1"/>
  <c r="D23" i="1"/>
  <c r="D44" i="1" s="1"/>
  <c r="E44" i="1" s="1"/>
  <c r="C23" i="1"/>
  <c r="C44" i="1" s="1"/>
  <c r="H17" i="1"/>
  <c r="G17" i="1"/>
  <c r="F17" i="1"/>
  <c r="D17" i="1"/>
  <c r="E17" i="1" s="1"/>
  <c r="C17" i="1"/>
  <c r="G16" i="1"/>
  <c r="H16" i="1" s="1"/>
  <c r="F16" i="1"/>
  <c r="D16" i="1"/>
  <c r="C16" i="1"/>
  <c r="E16" i="1" s="1"/>
  <c r="H15" i="1"/>
  <c r="G15" i="1"/>
  <c r="F15" i="1"/>
  <c r="D15" i="1"/>
  <c r="E15" i="1" s="1"/>
  <c r="C15" i="1"/>
  <c r="F14" i="1"/>
  <c r="H14" i="1" s="1"/>
  <c r="E14" i="1"/>
  <c r="C14" i="1"/>
  <c r="G13" i="1"/>
  <c r="H13" i="1" s="1"/>
  <c r="F13" i="1"/>
  <c r="D13" i="1"/>
  <c r="E13" i="1" s="1"/>
  <c r="C13" i="1"/>
  <c r="G12" i="1"/>
  <c r="H12" i="1" s="1"/>
  <c r="F12" i="1"/>
  <c r="D12" i="1"/>
  <c r="E12" i="1" s="1"/>
  <c r="C12" i="1"/>
  <c r="G11" i="1"/>
  <c r="H11" i="1" s="1"/>
  <c r="F11" i="1"/>
  <c r="D11" i="1"/>
  <c r="E11" i="1" s="1"/>
  <c r="C11" i="1"/>
  <c r="H10" i="1"/>
  <c r="F10" i="1"/>
  <c r="C10" i="1"/>
  <c r="E10" i="1" s="1"/>
  <c r="G9" i="1"/>
  <c r="H9" i="1" s="1"/>
  <c r="F9" i="1"/>
  <c r="F19" i="1" s="1"/>
  <c r="D9" i="1"/>
  <c r="D19" i="1" s="1"/>
  <c r="E19" i="1" s="1"/>
  <c r="C9" i="1"/>
  <c r="C19" i="1" s="1"/>
  <c r="E9" i="1" l="1"/>
  <c r="G19" i="1"/>
  <c r="H19" i="1" s="1"/>
  <c r="E23" i="1"/>
  <c r="F44" i="1"/>
  <c r="H44" i="1" s="1"/>
</calcChain>
</file>

<file path=xl/sharedStrings.xml><?xml version="1.0" encoding="utf-8"?>
<sst xmlns="http://schemas.openxmlformats.org/spreadsheetml/2006/main" count="96" uniqueCount="72">
  <si>
    <t xml:space="preserve">Exportaciones del sector madera y muebles - ENERO A SEPTIEMBRE 2019 VS ENERO A SEPTIEMBRE 2020
</t>
  </si>
  <si>
    <t>Posición</t>
  </si>
  <si>
    <t>Descripcion</t>
  </si>
  <si>
    <t>Kg</t>
  </si>
  <si>
    <t>USD (FOB)</t>
  </si>
  <si>
    <t>ENERO A SEPTIEMBRE 2019</t>
  </si>
  <si>
    <t>ENERO A SEPTIEMBRE 2020</t>
  </si>
  <si>
    <t>Var %</t>
  </si>
  <si>
    <t>4407</t>
  </si>
  <si>
    <t>Madera aserrada o desbastada</t>
  </si>
  <si>
    <t>4408</t>
  </si>
  <si>
    <t>Hojas para chapado</t>
  </si>
  <si>
    <t>4409</t>
  </si>
  <si>
    <t>Madera perfilada</t>
  </si>
  <si>
    <t>4410</t>
  </si>
  <si>
    <t>Tableros de partículas</t>
  </si>
  <si>
    <t>4411</t>
  </si>
  <si>
    <t>Tableros de fibra de madera</t>
  </si>
  <si>
    <t>4412</t>
  </si>
  <si>
    <t>Madera contrachapada, chapada y estratificada</t>
  </si>
  <si>
    <t>4415</t>
  </si>
  <si>
    <t>Cajones, envases y pallets</t>
  </si>
  <si>
    <t>4418</t>
  </si>
  <si>
    <t>Obras y piezas de carpintería para construcciones</t>
  </si>
  <si>
    <t>*CAMBIO DE ALGUNAS NCM EN 2018</t>
  </si>
  <si>
    <t>4421</t>
  </si>
  <si>
    <t>Manufacturas de madera</t>
  </si>
  <si>
    <t>Total Madera</t>
  </si>
  <si>
    <t>940130</t>
  </si>
  <si>
    <t>Asientos giratorios de altura ajustable</t>
  </si>
  <si>
    <t>940140</t>
  </si>
  <si>
    <t>Asientos transformables en cama</t>
  </si>
  <si>
    <t>940152 Y 940153</t>
  </si>
  <si>
    <t>Asientos de bambú o ratan</t>
  </si>
  <si>
    <t>NCM 2017: 940151</t>
  </si>
  <si>
    <t>940159</t>
  </si>
  <si>
    <t>Otros asientos con sus partes</t>
  </si>
  <si>
    <t>940161</t>
  </si>
  <si>
    <t>Asientos con armazon de madera, rellenos</t>
  </si>
  <si>
    <t>940169</t>
  </si>
  <si>
    <t>Asientos con armazon de madera, los demas</t>
  </si>
  <si>
    <t>Asientos con armazon de metal, rellenos</t>
  </si>
  <si>
    <t>940179</t>
  </si>
  <si>
    <t>Asientos con armazon de metal, los demas</t>
  </si>
  <si>
    <t>940180</t>
  </si>
  <si>
    <t>Los demas asientos</t>
  </si>
  <si>
    <t>940310</t>
  </si>
  <si>
    <t>Muebles de metal para oficinas</t>
  </si>
  <si>
    <t>940320</t>
  </si>
  <si>
    <t>Muebles de metal, los demas</t>
  </si>
  <si>
    <t>940330</t>
  </si>
  <si>
    <t>Muebles de madera para oficinas</t>
  </si>
  <si>
    <t>940340</t>
  </si>
  <si>
    <t>Muebles de madera para cocinas</t>
  </si>
  <si>
    <t>940350</t>
  </si>
  <si>
    <t>Muebles de madera para dormitorios</t>
  </si>
  <si>
    <t>940360</t>
  </si>
  <si>
    <t>Los demas muebles de madera</t>
  </si>
  <si>
    <t>Muebles de plástico</t>
  </si>
  <si>
    <t>940410</t>
  </si>
  <si>
    <t>Somieres</t>
  </si>
  <si>
    <t>940421</t>
  </si>
  <si>
    <t>Colchones de caucho o plastico celulares</t>
  </si>
  <si>
    <t>940429</t>
  </si>
  <si>
    <t>Colchones de otras materias</t>
  </si>
  <si>
    <t>940490</t>
  </si>
  <si>
    <t xml:space="preserve">Artículos de cama y similares </t>
  </si>
  <si>
    <t>Total Asientos, Muebles y Colchones</t>
  </si>
  <si>
    <t>940190</t>
  </si>
  <si>
    <t>Partes de asientos</t>
  </si>
  <si>
    <t>940390</t>
  </si>
  <si>
    <t>Partes de muebles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</si>
</sst>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5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 tint="-0.499984740745262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theme="4" tint="0.3999755851924192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5">
    <xf numFmtId="0" fontId="0" fillId="0" borderId="0" xfId="0"/>
    <xf numFmtId="0" fontId="0" fillId="0" borderId="1" xfId="0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4" fillId="0" borderId="6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17" fontId="3" fillId="2" borderId="16" xfId="0" applyNumberFormat="1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4" xfId="0" applyBorder="1"/>
    <xf numFmtId="3" fontId="3" fillId="0" borderId="0" xfId="0" applyNumberFormat="1" applyFont="1" applyAlignment="1">
      <alignment horizontal="center"/>
    </xf>
    <xf numFmtId="3" fontId="3" fillId="3" borderId="19" xfId="0" applyNumberFormat="1" applyFont="1" applyFill="1" applyBorder="1" applyAlignment="1">
      <alignment horizontal="center"/>
    </xf>
    <xf numFmtId="164" fontId="0" fillId="0" borderId="0" xfId="1" applyNumberFormat="1" applyFont="1" applyBorder="1"/>
    <xf numFmtId="3" fontId="3" fillId="0" borderId="2" xfId="0" applyNumberFormat="1" applyFont="1" applyBorder="1" applyAlignment="1">
      <alignment horizontal="center"/>
    </xf>
    <xf numFmtId="3" fontId="3" fillId="3" borderId="3" xfId="0" applyNumberFormat="1" applyFont="1" applyFill="1" applyBorder="1" applyAlignment="1">
      <alignment horizontal="center"/>
    </xf>
    <xf numFmtId="164" fontId="0" fillId="0" borderId="4" xfId="1" applyNumberFormat="1" applyFont="1" applyBorder="1"/>
    <xf numFmtId="0" fontId="0" fillId="4" borderId="6" xfId="0" applyFill="1" applyBorder="1" applyAlignment="1">
      <alignment horizontal="center"/>
    </xf>
    <xf numFmtId="0" fontId="0" fillId="4" borderId="7" xfId="0" applyFill="1" applyBorder="1"/>
    <xf numFmtId="3" fontId="5" fillId="4" borderId="0" xfId="0" applyNumberFormat="1" applyFont="1" applyFill="1" applyAlignment="1">
      <alignment horizontal="center"/>
    </xf>
    <xf numFmtId="3" fontId="3" fillId="4" borderId="0" xfId="0" applyNumberFormat="1" applyFont="1" applyFill="1" applyBorder="1" applyAlignment="1">
      <alignment horizontal="center"/>
    </xf>
    <xf numFmtId="164" fontId="0" fillId="4" borderId="0" xfId="1" applyNumberFormat="1" applyFont="1" applyFill="1" applyBorder="1"/>
    <xf numFmtId="3" fontId="5" fillId="4" borderId="6" xfId="0" applyNumberFormat="1" applyFont="1" applyFill="1" applyBorder="1" applyAlignment="1">
      <alignment horizontal="center"/>
    </xf>
    <xf numFmtId="3" fontId="5" fillId="4" borderId="0" xfId="0" applyNumberFormat="1" applyFont="1" applyFill="1" applyBorder="1" applyAlignment="1">
      <alignment horizontal="center"/>
    </xf>
    <xf numFmtId="164" fontId="1" fillId="4" borderId="7" xfId="1" applyNumberFormat="1" applyFont="1" applyFill="1" applyBorder="1"/>
    <xf numFmtId="0" fontId="0" fillId="0" borderId="6" xfId="0" applyBorder="1" applyAlignment="1">
      <alignment horizontal="center"/>
    </xf>
    <xf numFmtId="0" fontId="0" fillId="0" borderId="7" xfId="0" applyBorder="1"/>
    <xf numFmtId="3" fontId="5" fillId="0" borderId="0" xfId="0" applyNumberFormat="1" applyFont="1" applyAlignment="1">
      <alignment horizontal="center"/>
    </xf>
    <xf numFmtId="3" fontId="5" fillId="0" borderId="0" xfId="0" applyNumberFormat="1" applyFont="1" applyBorder="1" applyAlignment="1">
      <alignment horizontal="center"/>
    </xf>
    <xf numFmtId="164" fontId="1" fillId="0" borderId="0" xfId="1" applyNumberFormat="1" applyFont="1" applyBorder="1"/>
    <xf numFmtId="3" fontId="5" fillId="0" borderId="6" xfId="0" applyNumberFormat="1" applyFont="1" applyBorder="1" applyAlignment="1">
      <alignment horizontal="center"/>
    </xf>
    <xf numFmtId="164" fontId="1" fillId="0" borderId="7" xfId="1" applyNumberFormat="1" applyFont="1" applyBorder="1"/>
    <xf numFmtId="164" fontId="1" fillId="4" borderId="0" xfId="1" applyNumberFormat="1" applyFont="1" applyFill="1" applyBorder="1"/>
    <xf numFmtId="0" fontId="2" fillId="0" borderId="0" xfId="0" applyFont="1"/>
    <xf numFmtId="0" fontId="0" fillId="0" borderId="9" xfId="0" applyBorder="1" applyAlignment="1">
      <alignment horizontal="center"/>
    </xf>
    <xf numFmtId="0" fontId="0" fillId="0" borderId="11" xfId="0" applyBorder="1"/>
    <xf numFmtId="3" fontId="5" fillId="0" borderId="9" xfId="0" applyNumberFormat="1" applyFont="1" applyBorder="1" applyAlignment="1">
      <alignment horizontal="center"/>
    </xf>
    <xf numFmtId="3" fontId="5" fillId="0" borderId="10" xfId="0" applyNumberFormat="1" applyFont="1" applyBorder="1" applyAlignment="1">
      <alignment horizontal="center"/>
    </xf>
    <xf numFmtId="164" fontId="1" fillId="0" borderId="10" xfId="1" applyNumberFormat="1" applyFont="1" applyBorder="1"/>
    <xf numFmtId="164" fontId="1" fillId="0" borderId="11" xfId="1" applyNumberFormat="1" applyFont="1" applyBorder="1"/>
    <xf numFmtId="0" fontId="0" fillId="0" borderId="0" xfId="0" applyAlignment="1">
      <alignment horizontal="left"/>
    </xf>
    <xf numFmtId="0" fontId="0" fillId="0" borderId="0" xfId="0" applyNumberFormat="1"/>
    <xf numFmtId="164" fontId="0" fillId="0" borderId="0" xfId="0" applyNumberFormat="1"/>
    <xf numFmtId="0" fontId="6" fillId="2" borderId="20" xfId="0" applyFont="1" applyFill="1" applyBorder="1" applyAlignment="1">
      <alignment horizontal="center"/>
    </xf>
    <xf numFmtId="0" fontId="6" fillId="2" borderId="21" xfId="0" applyFont="1" applyFill="1" applyBorder="1" applyAlignment="1">
      <alignment horizontal="center"/>
    </xf>
    <xf numFmtId="3" fontId="6" fillId="0" borderId="20" xfId="0" applyNumberFormat="1" applyFont="1" applyBorder="1" applyAlignment="1">
      <alignment horizontal="center"/>
    </xf>
    <xf numFmtId="3" fontId="6" fillId="0" borderId="22" xfId="0" applyNumberFormat="1" applyFont="1" applyBorder="1" applyAlignment="1">
      <alignment horizontal="center"/>
    </xf>
    <xf numFmtId="164" fontId="6" fillId="0" borderId="21" xfId="1" applyNumberFormat="1" applyFont="1" applyBorder="1" applyAlignment="1">
      <alignment horizontal="center"/>
    </xf>
    <xf numFmtId="0" fontId="3" fillId="2" borderId="16" xfId="0" applyFont="1" applyFill="1" applyBorder="1" applyAlignment="1">
      <alignment horizontal="center" vertical="center"/>
    </xf>
    <xf numFmtId="3" fontId="5" fillId="0" borderId="2" xfId="0" applyNumberFormat="1" applyFont="1" applyBorder="1" applyAlignment="1">
      <alignment horizontal="center"/>
    </xf>
    <xf numFmtId="3" fontId="5" fillId="5" borderId="3" xfId="0" applyNumberFormat="1" applyFont="1" applyFill="1" applyBorder="1" applyAlignment="1">
      <alignment horizontal="center"/>
    </xf>
    <xf numFmtId="3" fontId="5" fillId="0" borderId="3" xfId="0" applyNumberFormat="1" applyFont="1" applyBorder="1" applyAlignment="1">
      <alignment horizontal="center"/>
    </xf>
    <xf numFmtId="164" fontId="0" fillId="4" borderId="7" xfId="1" applyNumberFormat="1" applyFont="1" applyFill="1" applyBorder="1"/>
    <xf numFmtId="3" fontId="5" fillId="5" borderId="0" xfId="0" applyNumberFormat="1" applyFont="1" applyFill="1" applyBorder="1" applyAlignment="1">
      <alignment horizontal="center"/>
    </xf>
    <xf numFmtId="164" fontId="0" fillId="0" borderId="7" xfId="1" applyNumberFormat="1" applyFont="1" applyBorder="1"/>
    <xf numFmtId="0" fontId="7" fillId="0" borderId="0" xfId="0" applyFont="1"/>
    <xf numFmtId="0" fontId="0" fillId="5" borderId="7" xfId="0" applyFill="1" applyBorder="1"/>
    <xf numFmtId="3" fontId="5" fillId="5" borderId="6" xfId="0" applyNumberFormat="1" applyFont="1" applyFill="1" applyBorder="1" applyAlignment="1">
      <alignment horizontal="center"/>
    </xf>
    <xf numFmtId="164" fontId="0" fillId="5" borderId="7" xfId="1" applyNumberFormat="1" applyFont="1" applyFill="1" applyBorder="1"/>
    <xf numFmtId="4" fontId="3" fillId="5" borderId="0" xfId="0" applyNumberFormat="1" applyFont="1" applyFill="1" applyBorder="1" applyAlignment="1">
      <alignment horizontal="center"/>
    </xf>
    <xf numFmtId="0" fontId="0" fillId="4" borderId="9" xfId="0" applyFill="1" applyBorder="1" applyAlignment="1">
      <alignment horizontal="center"/>
    </xf>
    <xf numFmtId="0" fontId="0" fillId="4" borderId="11" xfId="0" applyFill="1" applyBorder="1"/>
    <xf numFmtId="3" fontId="5" fillId="4" borderId="10" xfId="0" applyNumberFormat="1" applyFont="1" applyFill="1" applyBorder="1" applyAlignment="1">
      <alignment horizontal="center"/>
    </xf>
    <xf numFmtId="164" fontId="0" fillId="4" borderId="11" xfId="1" applyNumberFormat="1" applyFont="1" applyFill="1" applyBorder="1"/>
    <xf numFmtId="9" fontId="6" fillId="0" borderId="21" xfId="1" applyNumberFormat="1" applyFont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4" borderId="4" xfId="0" applyFill="1" applyBorder="1"/>
    <xf numFmtId="3" fontId="5" fillId="4" borderId="2" xfId="0" applyNumberFormat="1" applyFont="1" applyFill="1" applyBorder="1" applyAlignment="1">
      <alignment horizontal="center"/>
    </xf>
    <xf numFmtId="3" fontId="5" fillId="4" borderId="3" xfId="0" applyNumberFormat="1" applyFont="1" applyFill="1" applyBorder="1" applyAlignment="1">
      <alignment horizontal="center"/>
    </xf>
    <xf numFmtId="164" fontId="0" fillId="4" borderId="4" xfId="1" applyNumberFormat="1" applyFont="1" applyFill="1" applyBorder="1" applyAlignment="1">
      <alignment horizontal="center"/>
    </xf>
    <xf numFmtId="3" fontId="5" fillId="4" borderId="9" xfId="0" applyNumberFormat="1" applyFont="1" applyFill="1" applyBorder="1" applyAlignment="1">
      <alignment horizontal="center"/>
    </xf>
    <xf numFmtId="164" fontId="0" fillId="4" borderId="11" xfId="1" applyNumberFormat="1" applyFont="1" applyFill="1" applyBorder="1" applyAlignment="1">
      <alignment horizontal="center"/>
    </xf>
    <xf numFmtId="3" fontId="0" fillId="0" borderId="0" xfId="0" applyNumberFormat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133350</xdr:rowOff>
    </xdr:from>
    <xdr:to>
      <xdr:col>0</xdr:col>
      <xdr:colOff>1177222</xdr:colOff>
      <xdr:row>5</xdr:row>
      <xdr:rowOff>142875</xdr:rowOff>
    </xdr:to>
    <xdr:pic>
      <xdr:nvPicPr>
        <xdr:cNvPr id="2" name="1 Imagen" descr="FAIMA LOG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849" t="12971" r="10277" b="16623"/>
        <a:stretch>
          <a:fillRect/>
        </a:stretch>
      </xdr:blipFill>
      <xdr:spPr bwMode="auto">
        <a:xfrm>
          <a:off x="57150" y="133350"/>
          <a:ext cx="1120072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aio/Desktop/FAIMA/COMEX%20FAIMA/BASE%20COMEX%20EXPO%202019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NK"/>
      <sheetName val="PA 2017"/>
      <sheetName val="PA 2018"/>
      <sheetName val="PA 2019"/>
      <sheetName val="PA 2020"/>
      <sheetName val="ANUAL"/>
      <sheetName val="01"/>
      <sheetName val="02"/>
      <sheetName val="03"/>
      <sheetName val="03 vs 03"/>
      <sheetName val="04 vs 04"/>
      <sheetName val="04"/>
      <sheetName val="05"/>
      <sheetName val="05 VS 05"/>
      <sheetName val="06"/>
      <sheetName val="06 VS 06"/>
      <sheetName val="07"/>
      <sheetName val="07 vs 07"/>
      <sheetName val="08"/>
      <sheetName val="08 VS 08"/>
      <sheetName val="09"/>
      <sheetName val="09 VS 09"/>
      <sheetName val="10"/>
      <sheetName val="11"/>
      <sheetName val="12"/>
      <sheetName val="2020"/>
      <sheetName val="2019"/>
      <sheetName val="2018"/>
      <sheetName val="2017"/>
    </sheetNames>
    <sheetDataSet>
      <sheetData sheetId="0"/>
      <sheetData sheetId="1"/>
      <sheetData sheetId="2"/>
      <sheetData sheetId="3">
        <row r="213">
          <cell r="G213">
            <v>119710160.59999999</v>
          </cell>
          <cell r="H213">
            <v>51399102.350000009</v>
          </cell>
        </row>
        <row r="345">
          <cell r="G345">
            <v>190281.27999999997</v>
          </cell>
          <cell r="H345">
            <v>172779.88</v>
          </cell>
        </row>
        <row r="413">
          <cell r="G413">
            <v>13735066.439999999</v>
          </cell>
          <cell r="H413">
            <v>19668431.329999998</v>
          </cell>
        </row>
        <row r="536">
          <cell r="G536">
            <v>2357968</v>
          </cell>
          <cell r="H536">
            <v>867141</v>
          </cell>
        </row>
        <row r="718">
          <cell r="G718">
            <v>10912592.91</v>
          </cell>
          <cell r="H718">
            <v>7551250.9800000004</v>
          </cell>
        </row>
        <row r="821">
          <cell r="G821">
            <v>127838.59</v>
          </cell>
        </row>
        <row r="828">
          <cell r="H828">
            <v>163263.65</v>
          </cell>
        </row>
        <row r="870">
          <cell r="G870">
            <v>734219.08000000007</v>
          </cell>
          <cell r="H870">
            <v>424816.63999999996</v>
          </cell>
        </row>
        <row r="964">
          <cell r="G964">
            <v>305820.53999999998</v>
          </cell>
          <cell r="H964">
            <v>386471.45</v>
          </cell>
        </row>
        <row r="1049">
          <cell r="G1049">
            <v>2061304.06</v>
          </cell>
          <cell r="H1049">
            <v>2832482.47</v>
          </cell>
        </row>
        <row r="1072">
          <cell r="G1072">
            <v>0</v>
          </cell>
        </row>
        <row r="1075">
          <cell r="G1075">
            <v>0</v>
          </cell>
        </row>
        <row r="1078">
          <cell r="G1078">
            <v>0</v>
          </cell>
        </row>
        <row r="1081">
          <cell r="G1081">
            <v>0</v>
          </cell>
        </row>
        <row r="1084">
          <cell r="G1084">
            <v>0</v>
          </cell>
        </row>
        <row r="1087">
          <cell r="G1087">
            <v>0</v>
          </cell>
        </row>
        <row r="1090">
          <cell r="G1090">
            <v>0</v>
          </cell>
        </row>
        <row r="1093">
          <cell r="G1093">
            <v>0</v>
          </cell>
        </row>
        <row r="1096">
          <cell r="G1096">
            <v>0</v>
          </cell>
        </row>
        <row r="1127">
          <cell r="G1127">
            <v>0</v>
          </cell>
        </row>
        <row r="1136">
          <cell r="G1136">
            <v>0</v>
          </cell>
        </row>
        <row r="1148">
          <cell r="G1148">
            <v>0</v>
          </cell>
        </row>
        <row r="1159">
          <cell r="G1159">
            <v>230.51</v>
          </cell>
          <cell r="H1159">
            <v>1584.11</v>
          </cell>
        </row>
        <row r="1160">
          <cell r="G1160">
            <v>855.65</v>
          </cell>
          <cell r="H1160">
            <v>8506</v>
          </cell>
        </row>
        <row r="1161">
          <cell r="G1161">
            <v>4151.99</v>
          </cell>
          <cell r="H1161">
            <v>41328.42</v>
          </cell>
        </row>
        <row r="1162">
          <cell r="G1162">
            <v>775.26</v>
          </cell>
          <cell r="H1162">
            <v>21640</v>
          </cell>
        </row>
        <row r="1163">
          <cell r="G1163">
            <v>3040</v>
          </cell>
          <cell r="H1163">
            <v>21855</v>
          </cell>
        </row>
        <row r="1164">
          <cell r="G1164">
            <v>2084.21</v>
          </cell>
          <cell r="H1164">
            <v>9286</v>
          </cell>
        </row>
        <row r="1165">
          <cell r="G1165">
            <v>3489</v>
          </cell>
          <cell r="H1165">
            <v>46060</v>
          </cell>
        </row>
        <row r="1166">
          <cell r="G1166">
            <v>1699.69</v>
          </cell>
          <cell r="H1166">
            <v>13167.5</v>
          </cell>
        </row>
        <row r="1167">
          <cell r="G1167">
            <v>3004.6</v>
          </cell>
          <cell r="H1167">
            <v>12761.55</v>
          </cell>
        </row>
        <row r="1172">
          <cell r="G1172">
            <v>0</v>
          </cell>
          <cell r="H1172">
            <v>0</v>
          </cell>
        </row>
        <row r="1173">
          <cell r="G1173">
            <v>523.96</v>
          </cell>
          <cell r="H1173">
            <v>19519.509999999998</v>
          </cell>
        </row>
        <row r="1174">
          <cell r="G1174">
            <v>131.41</v>
          </cell>
          <cell r="H1174">
            <v>986</v>
          </cell>
        </row>
        <row r="1175">
          <cell r="G1175">
            <v>0</v>
          </cell>
          <cell r="H1175">
            <v>0</v>
          </cell>
        </row>
        <row r="1176">
          <cell r="G1176">
            <v>1039.1199999999999</v>
          </cell>
          <cell r="H1176">
            <v>31997</v>
          </cell>
        </row>
        <row r="1177">
          <cell r="G1177">
            <v>872.49</v>
          </cell>
          <cell r="H1177">
            <v>4117.4799999999996</v>
          </cell>
        </row>
        <row r="1178">
          <cell r="G1178">
            <v>470</v>
          </cell>
          <cell r="H1178">
            <v>6216</v>
          </cell>
        </row>
        <row r="1179">
          <cell r="G1179">
            <v>1567</v>
          </cell>
          <cell r="H1179">
            <v>8367</v>
          </cell>
        </row>
        <row r="1180">
          <cell r="G1180">
            <v>1558.1</v>
          </cell>
          <cell r="H1180">
            <v>10431.25</v>
          </cell>
        </row>
        <row r="1185">
          <cell r="G1185">
            <v>17505.95</v>
          </cell>
          <cell r="H1185">
            <v>91857</v>
          </cell>
        </row>
        <row r="1186">
          <cell r="G1186">
            <v>362.81</v>
          </cell>
          <cell r="H1186">
            <v>2038.23</v>
          </cell>
        </row>
        <row r="1187">
          <cell r="G1187">
            <v>319.38</v>
          </cell>
          <cell r="H1187">
            <v>9844.18</v>
          </cell>
        </row>
        <row r="1188">
          <cell r="G1188">
            <v>1662.69</v>
          </cell>
          <cell r="H1188">
            <v>38423.040000000001</v>
          </cell>
        </row>
        <row r="1189">
          <cell r="G1189">
            <v>492.93</v>
          </cell>
          <cell r="H1189">
            <v>4747.42</v>
          </cell>
        </row>
        <row r="1190">
          <cell r="G1190">
            <v>0</v>
          </cell>
          <cell r="H1190">
            <v>0</v>
          </cell>
        </row>
        <row r="1191">
          <cell r="G1191">
            <v>402</v>
          </cell>
          <cell r="H1191">
            <v>3115.73</v>
          </cell>
        </row>
        <row r="1192">
          <cell r="G1192">
            <v>0</v>
          </cell>
          <cell r="H1192">
            <v>0</v>
          </cell>
        </row>
        <row r="1193">
          <cell r="G1193">
            <v>1403.24</v>
          </cell>
          <cell r="H1193">
            <v>12404.18</v>
          </cell>
        </row>
        <row r="1198">
          <cell r="G1198">
            <v>2409.6</v>
          </cell>
          <cell r="H1198">
            <v>25939</v>
          </cell>
        </row>
        <row r="1199">
          <cell r="G1199">
            <v>2415</v>
          </cell>
          <cell r="H1199">
            <v>12908</v>
          </cell>
        </row>
        <row r="1200">
          <cell r="G1200">
            <v>4803.43</v>
          </cell>
          <cell r="H1200">
            <v>15602.87</v>
          </cell>
        </row>
        <row r="1201">
          <cell r="G1201">
            <v>6604</v>
          </cell>
          <cell r="H1201">
            <v>23437</v>
          </cell>
        </row>
        <row r="1202">
          <cell r="G1202">
            <v>6233.55</v>
          </cell>
          <cell r="H1202">
            <v>19112.32</v>
          </cell>
        </row>
        <row r="1203">
          <cell r="G1203">
            <v>0</v>
          </cell>
          <cell r="H1203">
            <v>0</v>
          </cell>
        </row>
        <row r="1204">
          <cell r="G1204">
            <v>11940</v>
          </cell>
          <cell r="H1204">
            <v>56228</v>
          </cell>
        </row>
        <row r="1205">
          <cell r="G1205">
            <v>193.96</v>
          </cell>
          <cell r="H1205">
            <v>2719.2</v>
          </cell>
        </row>
        <row r="1206">
          <cell r="G1206">
            <v>9245</v>
          </cell>
          <cell r="H1206">
            <v>57911</v>
          </cell>
        </row>
        <row r="1211">
          <cell r="G1211">
            <v>15371.28</v>
          </cell>
          <cell r="H1211">
            <v>41339.339999999997</v>
          </cell>
        </row>
        <row r="1212">
          <cell r="G1212">
            <v>6409</v>
          </cell>
          <cell r="H1212">
            <v>22456</v>
          </cell>
        </row>
        <row r="1213">
          <cell r="G1213">
            <v>28910</v>
          </cell>
          <cell r="H1213">
            <v>73149</v>
          </cell>
        </row>
        <row r="1214">
          <cell r="G1214">
            <v>6442</v>
          </cell>
          <cell r="H1214">
            <v>13486</v>
          </cell>
        </row>
        <row r="1215">
          <cell r="G1215">
            <v>34026.82</v>
          </cell>
          <cell r="H1215">
            <v>68424.7</v>
          </cell>
        </row>
        <row r="1216">
          <cell r="G1216">
            <v>3995.61</v>
          </cell>
          <cell r="H1216">
            <v>11048.36</v>
          </cell>
        </row>
        <row r="1217">
          <cell r="G1217">
            <v>17157</v>
          </cell>
          <cell r="H1217">
            <v>38535</v>
          </cell>
        </row>
        <row r="1218">
          <cell r="G1218">
            <v>6374</v>
          </cell>
          <cell r="H1218">
            <v>14802</v>
          </cell>
        </row>
        <row r="1219">
          <cell r="G1219">
            <v>24079</v>
          </cell>
          <cell r="H1219">
            <v>40649</v>
          </cell>
        </row>
        <row r="1224">
          <cell r="G1224">
            <v>39780</v>
          </cell>
          <cell r="H1224">
            <v>712055</v>
          </cell>
        </row>
        <row r="1227">
          <cell r="G1227">
            <v>69959</v>
          </cell>
          <cell r="H1227">
            <v>965184</v>
          </cell>
        </row>
        <row r="1230">
          <cell r="G1230">
            <v>38585</v>
          </cell>
          <cell r="H1230">
            <v>739811</v>
          </cell>
        </row>
        <row r="1233">
          <cell r="G1233">
            <v>45294</v>
          </cell>
          <cell r="H1233">
            <v>686727</v>
          </cell>
        </row>
        <row r="1236">
          <cell r="G1236">
            <v>22940</v>
          </cell>
          <cell r="H1236">
            <v>671078</v>
          </cell>
        </row>
        <row r="1237">
          <cell r="H1237">
            <v>0</v>
          </cell>
        </row>
        <row r="1239">
          <cell r="G1239">
            <v>19543</v>
          </cell>
          <cell r="H1239">
            <v>497878</v>
          </cell>
        </row>
        <row r="1242">
          <cell r="G1242">
            <v>29523</v>
          </cell>
          <cell r="H1242">
            <v>626065</v>
          </cell>
        </row>
        <row r="1245">
          <cell r="G1245">
            <v>25697</v>
          </cell>
          <cell r="H1245">
            <v>672438</v>
          </cell>
        </row>
        <row r="1248">
          <cell r="G1248">
            <v>45920</v>
          </cell>
          <cell r="H1248">
            <v>719427</v>
          </cell>
        </row>
        <row r="1261">
          <cell r="G1261">
            <v>0</v>
          </cell>
          <cell r="H1261">
            <v>0</v>
          </cell>
        </row>
        <row r="1262">
          <cell r="G1262">
            <v>0</v>
          </cell>
          <cell r="H1262">
            <v>0</v>
          </cell>
        </row>
        <row r="1263">
          <cell r="G1263">
            <v>508.93</v>
          </cell>
          <cell r="H1263">
            <v>1652.88</v>
          </cell>
        </row>
        <row r="1264">
          <cell r="G1264">
            <v>0</v>
          </cell>
          <cell r="H1264">
            <v>0</v>
          </cell>
        </row>
        <row r="1265">
          <cell r="G1265">
            <v>0</v>
          </cell>
          <cell r="H1265">
            <v>0</v>
          </cell>
        </row>
        <row r="1266">
          <cell r="G1266">
            <v>0</v>
          </cell>
          <cell r="H1266">
            <v>0</v>
          </cell>
        </row>
        <row r="1267">
          <cell r="G1267">
            <v>415.89</v>
          </cell>
          <cell r="H1267">
            <v>15376.88</v>
          </cell>
        </row>
        <row r="1268">
          <cell r="G1268">
            <v>0</v>
          </cell>
          <cell r="H1268">
            <v>0</v>
          </cell>
        </row>
        <row r="1269">
          <cell r="G1269">
            <v>1608.27</v>
          </cell>
          <cell r="H1269">
            <v>34104</v>
          </cell>
        </row>
        <row r="1274">
          <cell r="G1274">
            <v>51201.95</v>
          </cell>
          <cell r="H1274">
            <v>246821</v>
          </cell>
        </row>
        <row r="1275">
          <cell r="G1275">
            <v>47218</v>
          </cell>
          <cell r="H1275">
            <v>231510</v>
          </cell>
        </row>
        <row r="1276">
          <cell r="G1276">
            <v>65515</v>
          </cell>
          <cell r="H1276">
            <v>403924</v>
          </cell>
        </row>
        <row r="1277">
          <cell r="G1277">
            <v>78871</v>
          </cell>
          <cell r="H1277">
            <v>334347</v>
          </cell>
        </row>
        <row r="1278">
          <cell r="G1278">
            <v>23773</v>
          </cell>
          <cell r="H1278">
            <v>211806</v>
          </cell>
        </row>
        <row r="1279">
          <cell r="G1279">
            <v>79710</v>
          </cell>
          <cell r="H1279">
            <v>472248</v>
          </cell>
        </row>
        <row r="1280">
          <cell r="G1280">
            <v>67432</v>
          </cell>
          <cell r="H1280">
            <v>371779</v>
          </cell>
        </row>
        <row r="1281">
          <cell r="G1281">
            <v>21835</v>
          </cell>
          <cell r="H1281">
            <v>262938</v>
          </cell>
        </row>
        <row r="1282">
          <cell r="G1282">
            <v>25675</v>
          </cell>
          <cell r="H1282">
            <v>230441</v>
          </cell>
        </row>
        <row r="1287">
          <cell r="G1287">
            <v>28260.35</v>
          </cell>
          <cell r="H1287">
            <v>60533</v>
          </cell>
        </row>
        <row r="1288">
          <cell r="G1288">
            <v>77623.89</v>
          </cell>
          <cell r="H1288">
            <v>135741.15</v>
          </cell>
        </row>
        <row r="1289">
          <cell r="G1289">
            <v>19740.04</v>
          </cell>
          <cell r="H1289">
            <v>57508.04</v>
          </cell>
        </row>
        <row r="1290">
          <cell r="G1290">
            <v>25134.560000000001</v>
          </cell>
          <cell r="H1290">
            <v>88267.42</v>
          </cell>
        </row>
        <row r="1291">
          <cell r="G1291">
            <v>5478.72</v>
          </cell>
          <cell r="H1291">
            <v>23152.52</v>
          </cell>
        </row>
        <row r="1292">
          <cell r="G1292">
            <v>17894.439999999999</v>
          </cell>
          <cell r="H1292">
            <v>48531.4</v>
          </cell>
        </row>
        <row r="1293">
          <cell r="G1293">
            <v>45829.33</v>
          </cell>
          <cell r="H1293">
            <v>166427.65</v>
          </cell>
        </row>
        <row r="1294">
          <cell r="G1294">
            <v>24684</v>
          </cell>
          <cell r="H1294">
            <v>66623</v>
          </cell>
        </row>
        <row r="1295">
          <cell r="G1295">
            <v>70019</v>
          </cell>
          <cell r="H1295">
            <v>152235</v>
          </cell>
        </row>
        <row r="1300">
          <cell r="G1300">
            <v>0</v>
          </cell>
          <cell r="H1300">
            <v>0</v>
          </cell>
        </row>
        <row r="1301">
          <cell r="G1301">
            <v>13232.7</v>
          </cell>
          <cell r="H1301">
            <v>49923.7</v>
          </cell>
        </row>
        <row r="1302">
          <cell r="G1302">
            <v>9133.0499999999993</v>
          </cell>
          <cell r="H1302">
            <v>38241.800000000003</v>
          </cell>
        </row>
        <row r="1303">
          <cell r="G1303">
            <v>20923.77</v>
          </cell>
          <cell r="H1303">
            <v>59927.25</v>
          </cell>
        </row>
        <row r="1304">
          <cell r="G1304">
            <v>0</v>
          </cell>
          <cell r="H1304">
            <v>0</v>
          </cell>
        </row>
        <row r="1305">
          <cell r="G1305">
            <v>0</v>
          </cell>
          <cell r="H1305">
            <v>0</v>
          </cell>
        </row>
        <row r="1306">
          <cell r="G1306">
            <v>42084</v>
          </cell>
          <cell r="H1306">
            <v>141395</v>
          </cell>
        </row>
        <row r="1307">
          <cell r="G1307">
            <v>0</v>
          </cell>
          <cell r="H1307">
            <v>0</v>
          </cell>
        </row>
        <row r="1308">
          <cell r="G1308">
            <v>86872</v>
          </cell>
          <cell r="H1308">
            <v>258544</v>
          </cell>
        </row>
        <row r="1313">
          <cell r="G1313">
            <v>15694.79</v>
          </cell>
          <cell r="H1313">
            <v>48269</v>
          </cell>
        </row>
        <row r="1314">
          <cell r="G1314">
            <v>13899.41</v>
          </cell>
          <cell r="H1314">
            <v>49914.65</v>
          </cell>
        </row>
        <row r="1315">
          <cell r="G1315">
            <v>15034</v>
          </cell>
          <cell r="H1315">
            <v>56213</v>
          </cell>
        </row>
        <row r="1316">
          <cell r="G1316">
            <v>23009.62</v>
          </cell>
          <cell r="H1316">
            <v>56254.43</v>
          </cell>
        </row>
        <row r="1317">
          <cell r="G1317">
            <v>3851.61</v>
          </cell>
          <cell r="H1317">
            <v>17603.240000000002</v>
          </cell>
        </row>
        <row r="1318">
          <cell r="G1318">
            <v>871.06</v>
          </cell>
          <cell r="H1318">
            <v>2912.19</v>
          </cell>
        </row>
        <row r="1319">
          <cell r="G1319">
            <v>6451</v>
          </cell>
          <cell r="H1319">
            <v>22948</v>
          </cell>
        </row>
        <row r="1320">
          <cell r="G1320">
            <v>24290.68</v>
          </cell>
          <cell r="H1320">
            <v>70045.570000000007</v>
          </cell>
        </row>
        <row r="1321">
          <cell r="G1321">
            <v>9579</v>
          </cell>
          <cell r="H1321">
            <v>31141</v>
          </cell>
        </row>
        <row r="1326">
          <cell r="G1326">
            <v>2998.23</v>
          </cell>
          <cell r="H1326">
            <v>17577</v>
          </cell>
        </row>
        <row r="1327">
          <cell r="G1327">
            <v>15484</v>
          </cell>
          <cell r="H1327">
            <v>135821</v>
          </cell>
        </row>
        <row r="1328">
          <cell r="G1328">
            <v>12735</v>
          </cell>
          <cell r="H1328">
            <v>74743</v>
          </cell>
        </row>
        <row r="1329">
          <cell r="G1329">
            <v>14157</v>
          </cell>
          <cell r="H1329">
            <v>59632</v>
          </cell>
        </row>
        <row r="1330">
          <cell r="G1330">
            <v>6393</v>
          </cell>
          <cell r="H1330">
            <v>37328</v>
          </cell>
        </row>
        <row r="1331">
          <cell r="G1331">
            <v>9096</v>
          </cell>
          <cell r="H1331">
            <v>63065</v>
          </cell>
        </row>
        <row r="1332">
          <cell r="G1332">
            <v>18951</v>
          </cell>
          <cell r="H1332">
            <v>92810</v>
          </cell>
        </row>
        <row r="1333">
          <cell r="G1333">
            <v>11775</v>
          </cell>
          <cell r="H1333">
            <v>55308</v>
          </cell>
        </row>
        <row r="1334">
          <cell r="G1334">
            <v>30518</v>
          </cell>
        </row>
        <row r="1339">
          <cell r="G1339">
            <v>8100.32</v>
          </cell>
          <cell r="H1339">
            <v>92003</v>
          </cell>
        </row>
        <row r="1340">
          <cell r="G1340">
            <v>307.44</v>
          </cell>
          <cell r="H1340">
            <v>754.2</v>
          </cell>
        </row>
        <row r="1341">
          <cell r="G1341">
            <v>8204</v>
          </cell>
          <cell r="H1341">
            <v>39899</v>
          </cell>
        </row>
        <row r="1342">
          <cell r="G1342">
            <v>4641</v>
          </cell>
          <cell r="H1342">
            <v>47385</v>
          </cell>
        </row>
        <row r="1343">
          <cell r="G1343">
            <v>258.2</v>
          </cell>
          <cell r="H1343">
            <v>1850.7</v>
          </cell>
        </row>
        <row r="1344">
          <cell r="G1344">
            <v>700</v>
          </cell>
          <cell r="H1344">
            <v>6496</v>
          </cell>
        </row>
        <row r="1345">
          <cell r="G1345">
            <v>3682</v>
          </cell>
          <cell r="H1345">
            <v>42752</v>
          </cell>
        </row>
        <row r="1346">
          <cell r="G1346">
            <v>7964</v>
          </cell>
          <cell r="H1346">
            <v>90396</v>
          </cell>
        </row>
        <row r="1347">
          <cell r="G1347">
            <v>2686</v>
          </cell>
          <cell r="H1347">
            <v>12745</v>
          </cell>
        </row>
        <row r="1378">
          <cell r="G1378">
            <v>55858.559999999998</v>
          </cell>
          <cell r="H1378">
            <v>177969</v>
          </cell>
        </row>
        <row r="1381">
          <cell r="G1381">
            <v>49441</v>
          </cell>
          <cell r="H1381">
            <v>155346</v>
          </cell>
        </row>
        <row r="1384">
          <cell r="G1384">
            <v>26270</v>
          </cell>
          <cell r="H1384">
            <v>87017</v>
          </cell>
        </row>
        <row r="1387">
          <cell r="G1387">
            <v>28009</v>
          </cell>
          <cell r="H1387">
            <v>238765</v>
          </cell>
        </row>
        <row r="1390">
          <cell r="G1390">
            <v>24994</v>
          </cell>
          <cell r="H1390">
            <v>70720</v>
          </cell>
        </row>
        <row r="1393">
          <cell r="G1393">
            <v>4310</v>
          </cell>
          <cell r="H1393">
            <v>18458</v>
          </cell>
        </row>
        <row r="1396">
          <cell r="G1396">
            <v>13428</v>
          </cell>
          <cell r="H1396">
            <v>56248</v>
          </cell>
        </row>
        <row r="1399">
          <cell r="G1399">
            <v>24856</v>
          </cell>
          <cell r="H1399">
            <v>54249</v>
          </cell>
        </row>
        <row r="1402">
          <cell r="G1402">
            <v>15296.45</v>
          </cell>
          <cell r="H1402">
            <v>41198.1</v>
          </cell>
        </row>
        <row r="1416">
          <cell r="G1416">
            <v>0</v>
          </cell>
          <cell r="H1416">
            <v>0</v>
          </cell>
        </row>
        <row r="1419">
          <cell r="G1419">
            <v>2516.88</v>
          </cell>
          <cell r="H1419">
            <v>17185.009999999998</v>
          </cell>
        </row>
        <row r="1422">
          <cell r="G1422">
            <v>822.36</v>
          </cell>
          <cell r="H1422">
            <v>7762.57</v>
          </cell>
        </row>
        <row r="1425">
          <cell r="G1425">
            <v>0</v>
          </cell>
          <cell r="H1425">
            <v>0</v>
          </cell>
        </row>
        <row r="1428">
          <cell r="G1428">
            <v>0</v>
          </cell>
          <cell r="H1428">
            <v>0</v>
          </cell>
        </row>
        <row r="1431">
          <cell r="G1431">
            <v>4867.59</v>
          </cell>
          <cell r="H1431">
            <v>19331.98</v>
          </cell>
        </row>
        <row r="1434">
          <cell r="G1434">
            <v>0</v>
          </cell>
          <cell r="H1434">
            <v>0</v>
          </cell>
        </row>
        <row r="1437">
          <cell r="G1437">
            <v>0</v>
          </cell>
          <cell r="H1437">
            <v>0</v>
          </cell>
        </row>
        <row r="1440">
          <cell r="G1440">
            <v>5241.24</v>
          </cell>
          <cell r="H1440">
            <v>42383.31</v>
          </cell>
        </row>
        <row r="1456">
          <cell r="G1456">
            <v>0</v>
          </cell>
          <cell r="H1456">
            <v>0</v>
          </cell>
        </row>
        <row r="1457">
          <cell r="G1457">
            <v>5982</v>
          </cell>
          <cell r="H1457">
            <v>35335</v>
          </cell>
        </row>
        <row r="1458">
          <cell r="G1458">
            <v>12181.42</v>
          </cell>
          <cell r="H1458">
            <v>61158.94</v>
          </cell>
        </row>
        <row r="1459">
          <cell r="G1459">
            <v>9570</v>
          </cell>
          <cell r="H1459">
            <v>21605</v>
          </cell>
        </row>
        <row r="1462">
          <cell r="G1462">
            <v>0</v>
          </cell>
          <cell r="H1462">
            <v>0</v>
          </cell>
        </row>
        <row r="1463">
          <cell r="G1463">
            <v>3945</v>
          </cell>
          <cell r="H1463">
            <v>17230</v>
          </cell>
        </row>
        <row r="1464">
          <cell r="G1464">
            <v>6326.07</v>
          </cell>
          <cell r="H1464">
            <v>14884.45</v>
          </cell>
        </row>
        <row r="1465">
          <cell r="G1465">
            <v>8199</v>
          </cell>
          <cell r="H1465">
            <v>12323</v>
          </cell>
        </row>
        <row r="1468">
          <cell r="G1468">
            <v>0</v>
          </cell>
          <cell r="H1468">
            <v>0</v>
          </cell>
        </row>
        <row r="1469">
          <cell r="G1469">
            <v>3894.55</v>
          </cell>
          <cell r="H1469">
            <v>16989.32</v>
          </cell>
        </row>
        <row r="1470">
          <cell r="G1470">
            <v>0</v>
          </cell>
          <cell r="H1470">
            <v>0</v>
          </cell>
        </row>
        <row r="1471">
          <cell r="G1471">
            <v>9677</v>
          </cell>
          <cell r="H1471">
            <v>29292</v>
          </cell>
        </row>
        <row r="1474">
          <cell r="G1474">
            <v>0</v>
          </cell>
          <cell r="H1474">
            <v>0</v>
          </cell>
        </row>
        <row r="1475">
          <cell r="G1475">
            <v>0</v>
          </cell>
          <cell r="H1475">
            <v>0</v>
          </cell>
        </row>
        <row r="1476">
          <cell r="G1476">
            <v>0</v>
          </cell>
          <cell r="H1476">
            <v>0</v>
          </cell>
        </row>
        <row r="1477">
          <cell r="G1477">
            <v>13311</v>
          </cell>
          <cell r="H1477">
            <v>42255</v>
          </cell>
        </row>
        <row r="1480">
          <cell r="G1480">
            <v>0</v>
          </cell>
          <cell r="H1480">
            <v>0</v>
          </cell>
        </row>
        <row r="1481">
          <cell r="G1481">
            <v>10718.09</v>
          </cell>
          <cell r="H1481">
            <v>45754.53</v>
          </cell>
        </row>
        <row r="1482">
          <cell r="G1482">
            <v>0</v>
          </cell>
          <cell r="H1482">
            <v>0</v>
          </cell>
        </row>
        <row r="1483">
          <cell r="G1483">
            <v>10863</v>
          </cell>
          <cell r="H1483">
            <v>35939</v>
          </cell>
        </row>
        <row r="1486">
          <cell r="G1486">
            <v>0</v>
          </cell>
          <cell r="H1486">
            <v>0</v>
          </cell>
        </row>
        <row r="1487">
          <cell r="G1487">
            <v>0</v>
          </cell>
          <cell r="H1487">
            <v>0</v>
          </cell>
        </row>
        <row r="1488">
          <cell r="G1488">
            <v>0</v>
          </cell>
          <cell r="H1488">
            <v>0</v>
          </cell>
        </row>
        <row r="1489">
          <cell r="G1489">
            <v>14819</v>
          </cell>
          <cell r="H1489">
            <v>34828</v>
          </cell>
        </row>
        <row r="1492">
          <cell r="G1492">
            <v>5096.08</v>
          </cell>
          <cell r="H1492">
            <v>11010.92</v>
          </cell>
        </row>
        <row r="1493">
          <cell r="G1493">
            <v>10977.83</v>
          </cell>
          <cell r="H1493">
            <v>55222.41</v>
          </cell>
        </row>
        <row r="1494">
          <cell r="G1494">
            <v>14803</v>
          </cell>
          <cell r="H1494">
            <v>58114</v>
          </cell>
        </row>
        <row r="1495">
          <cell r="G1495">
            <v>14625</v>
          </cell>
          <cell r="H1495">
            <v>38089</v>
          </cell>
        </row>
        <row r="1498">
          <cell r="G1498">
            <v>0</v>
          </cell>
          <cell r="H1498">
            <v>0</v>
          </cell>
        </row>
        <row r="1499">
          <cell r="G1499">
            <v>5175.22</v>
          </cell>
          <cell r="H1499">
            <v>23475.78</v>
          </cell>
        </row>
        <row r="1500">
          <cell r="G1500">
            <v>0</v>
          </cell>
          <cell r="H1500">
            <v>0</v>
          </cell>
        </row>
        <row r="1501">
          <cell r="G1501">
            <v>7609.11</v>
          </cell>
          <cell r="H1501">
            <v>35319.870000000003</v>
          </cell>
        </row>
        <row r="1504">
          <cell r="G1504">
            <v>0</v>
          </cell>
          <cell r="H1504">
            <v>0</v>
          </cell>
        </row>
        <row r="1505">
          <cell r="G1505">
            <v>0</v>
          </cell>
          <cell r="H1505">
            <v>0</v>
          </cell>
        </row>
        <row r="1506">
          <cell r="G1506">
            <v>0</v>
          </cell>
          <cell r="H1506">
            <v>0</v>
          </cell>
        </row>
        <row r="1507">
          <cell r="G1507">
            <v>8129</v>
          </cell>
          <cell r="H1507">
            <v>51517</v>
          </cell>
        </row>
      </sheetData>
      <sheetData sheetId="4">
        <row r="215">
          <cell r="G215">
            <v>126283815.44</v>
          </cell>
          <cell r="H215">
            <v>49678657.089999996</v>
          </cell>
        </row>
        <row r="363">
          <cell r="G363">
            <v>16318030.33</v>
          </cell>
          <cell r="H363">
            <v>27839925</v>
          </cell>
        </row>
        <row r="494">
          <cell r="G494">
            <v>8843618.3000000007</v>
          </cell>
        </row>
        <row r="508">
          <cell r="H508">
            <v>3049658.44</v>
          </cell>
        </row>
        <row r="686">
          <cell r="G686">
            <v>5800458.5700000003</v>
          </cell>
          <cell r="H686">
            <v>4329895.53</v>
          </cell>
        </row>
        <row r="849">
          <cell r="H849">
            <v>51308.36</v>
          </cell>
        </row>
        <row r="853">
          <cell r="G853">
            <v>122777.16</v>
          </cell>
        </row>
        <row r="956">
          <cell r="G956">
            <v>605028.81000000006</v>
          </cell>
          <cell r="H956">
            <v>527493.74</v>
          </cell>
        </row>
        <row r="1032">
          <cell r="G1032">
            <v>3839372.31</v>
          </cell>
          <cell r="H1032">
            <v>4615603.3599999994</v>
          </cell>
        </row>
        <row r="1085">
          <cell r="G1085">
            <v>0</v>
          </cell>
        </row>
        <row r="1134">
          <cell r="G1134">
            <v>0</v>
          </cell>
        </row>
        <row r="1199">
          <cell r="G1199">
            <v>0</v>
          </cell>
        </row>
        <row r="1255">
          <cell r="G1255">
            <v>0</v>
          </cell>
        </row>
        <row r="1256">
          <cell r="G1256">
            <v>14841.230000000001</v>
          </cell>
          <cell r="H1256">
            <v>178108.68</v>
          </cell>
        </row>
        <row r="1271">
          <cell r="G1271">
            <v>0</v>
          </cell>
          <cell r="H1271">
            <v>0</v>
          </cell>
        </row>
        <row r="1272">
          <cell r="G1272">
            <v>3844</v>
          </cell>
          <cell r="H1272">
            <v>16968</v>
          </cell>
        </row>
        <row r="1276">
          <cell r="G1276">
            <v>2419</v>
          </cell>
          <cell r="H1276">
            <v>3774</v>
          </cell>
        </row>
        <row r="1277">
          <cell r="G1277">
            <v>22680</v>
          </cell>
          <cell r="H1277">
            <v>99972</v>
          </cell>
        </row>
        <row r="1281">
          <cell r="G1281">
            <v>0</v>
          </cell>
          <cell r="H1281">
            <v>0</v>
          </cell>
        </row>
        <row r="1282">
          <cell r="G1282">
            <v>44877</v>
          </cell>
          <cell r="H1282">
            <v>157513</v>
          </cell>
        </row>
        <row r="1286">
          <cell r="G1286">
            <v>0</v>
          </cell>
          <cell r="H1286">
            <v>0</v>
          </cell>
        </row>
        <row r="1287">
          <cell r="G1287">
            <v>0</v>
          </cell>
          <cell r="H1287">
            <v>0</v>
          </cell>
        </row>
        <row r="1291">
          <cell r="G1291">
            <v>0</v>
          </cell>
          <cell r="H1291">
            <v>0</v>
          </cell>
        </row>
        <row r="1292">
          <cell r="G1292">
            <v>0</v>
          </cell>
          <cell r="H1292">
            <v>0</v>
          </cell>
        </row>
        <row r="1296">
          <cell r="G1296">
            <v>0</v>
          </cell>
          <cell r="H1296">
            <v>0</v>
          </cell>
        </row>
        <row r="1297">
          <cell r="G1297">
            <v>0</v>
          </cell>
          <cell r="H1297">
            <v>0</v>
          </cell>
        </row>
        <row r="1301">
          <cell r="G1301">
            <v>125.9</v>
          </cell>
          <cell r="H1301">
            <v>1882.04</v>
          </cell>
        </row>
        <row r="1302">
          <cell r="G1302">
            <v>0</v>
          </cell>
          <cell r="H1302">
            <v>0</v>
          </cell>
        </row>
        <row r="1306">
          <cell r="G1306">
            <v>0</v>
          </cell>
          <cell r="H1306">
            <v>0</v>
          </cell>
        </row>
        <row r="1307">
          <cell r="G1307">
            <v>6806.17</v>
          </cell>
          <cell r="H1307">
            <v>31271.1</v>
          </cell>
        </row>
        <row r="1311">
          <cell r="G1311">
            <v>0</v>
          </cell>
          <cell r="H1311">
            <v>0</v>
          </cell>
        </row>
        <row r="1312">
          <cell r="G1312">
            <v>5495.02</v>
          </cell>
          <cell r="H1312">
            <v>30069.35</v>
          </cell>
        </row>
        <row r="1357">
          <cell r="G1357">
            <v>131440.24</v>
          </cell>
          <cell r="H1357">
            <v>291944.33999999997</v>
          </cell>
        </row>
        <row r="1403">
          <cell r="G1403">
            <v>224064</v>
          </cell>
          <cell r="H1403">
            <v>3170311</v>
          </cell>
        </row>
        <row r="1545">
          <cell r="G1545">
            <v>8893</v>
          </cell>
          <cell r="H1545">
            <v>34488</v>
          </cell>
        </row>
        <row r="1546">
          <cell r="G1546">
            <v>75456</v>
          </cell>
          <cell r="H1546">
            <v>342894</v>
          </cell>
        </row>
        <row r="1547">
          <cell r="G1547">
            <v>17796</v>
          </cell>
          <cell r="H1547">
            <v>100974</v>
          </cell>
        </row>
        <row r="1548">
          <cell r="G1548">
            <v>61591.4</v>
          </cell>
          <cell r="H1548">
            <v>298865.53999999998</v>
          </cell>
        </row>
        <row r="1549">
          <cell r="G1549">
            <v>44162.71</v>
          </cell>
          <cell r="H1549">
            <v>390466.53</v>
          </cell>
        </row>
        <row r="1550">
          <cell r="G1550">
            <v>107659.61</v>
          </cell>
          <cell r="H1550">
            <v>460136.84</v>
          </cell>
        </row>
        <row r="1551">
          <cell r="G1551">
            <v>243990.91</v>
          </cell>
          <cell r="H1551">
            <v>784276.66</v>
          </cell>
        </row>
        <row r="1633">
          <cell r="G1633">
            <v>85687.62</v>
          </cell>
          <cell r="H1633">
            <v>252107.18</v>
          </cell>
        </row>
        <row r="1724">
          <cell r="G1724">
            <v>29800.09</v>
          </cell>
          <cell r="H1724">
            <v>68045.97</v>
          </cell>
        </row>
        <row r="1725">
          <cell r="G1725">
            <v>38833.119999999995</v>
          </cell>
          <cell r="H1725">
            <v>156103.64000000001</v>
          </cell>
        </row>
        <row r="1726">
          <cell r="G1726">
            <v>40739.33</v>
          </cell>
          <cell r="H1726">
            <v>147686.54999999999</v>
          </cell>
        </row>
        <row r="1727">
          <cell r="G1727">
            <v>64083.650000000009</v>
          </cell>
          <cell r="H1727">
            <v>334474.90999999997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I51"/>
  <sheetViews>
    <sheetView tabSelected="1" topLeftCell="A31" workbookViewId="0">
      <selection activeCell="G54" sqref="G54"/>
    </sheetView>
  </sheetViews>
  <sheetFormatPr baseColWidth="10" defaultRowHeight="15" x14ac:dyDescent="0.25"/>
  <cols>
    <col min="1" max="1" width="18" customWidth="1"/>
    <col min="2" max="2" width="44.7109375" customWidth="1"/>
    <col min="3" max="3" width="22.42578125" customWidth="1"/>
    <col min="4" max="4" width="21.7109375" customWidth="1"/>
    <col min="5" max="5" width="10" customWidth="1"/>
    <col min="6" max="6" width="22" customWidth="1"/>
    <col min="7" max="7" width="20.28515625" customWidth="1"/>
    <col min="8" max="8" width="9" bestFit="1" customWidth="1"/>
  </cols>
  <sheetData>
    <row r="1" spans="1:9" x14ac:dyDescent="0.25">
      <c r="A1" s="1"/>
      <c r="B1" s="2" t="s">
        <v>0</v>
      </c>
      <c r="C1" s="3"/>
      <c r="D1" s="3"/>
      <c r="E1" s="3"/>
      <c r="F1" s="3"/>
      <c r="G1" s="3"/>
      <c r="H1" s="4"/>
    </row>
    <row r="2" spans="1:9" x14ac:dyDescent="0.25">
      <c r="A2" s="5"/>
      <c r="B2" s="6"/>
      <c r="C2" s="7"/>
      <c r="D2" s="7"/>
      <c r="E2" s="7"/>
      <c r="F2" s="7"/>
      <c r="G2" s="7"/>
      <c r="H2" s="8"/>
    </row>
    <row r="3" spans="1:9" x14ac:dyDescent="0.25">
      <c r="A3" s="5"/>
      <c r="B3" s="6"/>
      <c r="C3" s="7"/>
      <c r="D3" s="7"/>
      <c r="E3" s="7"/>
      <c r="F3" s="7"/>
      <c r="G3" s="7"/>
      <c r="H3" s="8"/>
    </row>
    <row r="4" spans="1:9" x14ac:dyDescent="0.25">
      <c r="A4" s="5"/>
      <c r="B4" s="6"/>
      <c r="C4" s="7"/>
      <c r="D4" s="7"/>
      <c r="E4" s="7"/>
      <c r="F4" s="7"/>
      <c r="G4" s="7"/>
      <c r="H4" s="8"/>
    </row>
    <row r="5" spans="1:9" x14ac:dyDescent="0.25">
      <c r="A5" s="5"/>
      <c r="B5" s="6"/>
      <c r="C5" s="7"/>
      <c r="D5" s="7"/>
      <c r="E5" s="7"/>
      <c r="F5" s="7"/>
      <c r="G5" s="7"/>
      <c r="H5" s="8"/>
    </row>
    <row r="6" spans="1:9" ht="15.75" thickBot="1" x14ac:dyDescent="0.3">
      <c r="A6" s="9"/>
      <c r="B6" s="10"/>
      <c r="C6" s="11"/>
      <c r="D6" s="11"/>
      <c r="E6" s="11"/>
      <c r="F6" s="11"/>
      <c r="G6" s="11"/>
      <c r="H6" s="12"/>
    </row>
    <row r="7" spans="1:9" x14ac:dyDescent="0.25">
      <c r="A7" s="13" t="s">
        <v>1</v>
      </c>
      <c r="B7" s="14" t="s">
        <v>2</v>
      </c>
      <c r="C7" s="14" t="s">
        <v>3</v>
      </c>
      <c r="D7" s="14"/>
      <c r="E7" s="14"/>
      <c r="F7" s="14" t="s">
        <v>4</v>
      </c>
      <c r="G7" s="14"/>
      <c r="H7" s="15"/>
    </row>
    <row r="8" spans="1:9" ht="15.75" thickBot="1" x14ac:dyDescent="0.3">
      <c r="A8" s="16"/>
      <c r="B8" s="17"/>
      <c r="C8" s="18" t="s">
        <v>5</v>
      </c>
      <c r="D8" s="18" t="s">
        <v>6</v>
      </c>
      <c r="E8" s="19" t="s">
        <v>7</v>
      </c>
      <c r="F8" s="18" t="s">
        <v>5</v>
      </c>
      <c r="G8" s="18" t="s">
        <v>6</v>
      </c>
      <c r="H8" s="20" t="s">
        <v>7</v>
      </c>
    </row>
    <row r="9" spans="1:9" x14ac:dyDescent="0.25">
      <c r="A9" s="21" t="s">
        <v>8</v>
      </c>
      <c r="B9" s="22" t="s">
        <v>9</v>
      </c>
      <c r="C9" s="23">
        <f>'[1]PA 2019'!G213</f>
        <v>119710160.59999999</v>
      </c>
      <c r="D9" s="24">
        <f>'[1]PA 2020'!G215</f>
        <v>126283815.44</v>
      </c>
      <c r="E9" s="25">
        <f>D9/C9-1</f>
        <v>5.4913090142492127E-2</v>
      </c>
      <c r="F9" s="26">
        <f>'[1]PA 2019'!H213</f>
        <v>51399102.350000009</v>
      </c>
      <c r="G9" s="27">
        <f>'[1]PA 2020'!H215</f>
        <v>49678657.089999996</v>
      </c>
      <c r="H9" s="28">
        <f>G9/F9-1</f>
        <v>-3.3472282225567196E-2</v>
      </c>
    </row>
    <row r="10" spans="1:9" x14ac:dyDescent="0.25">
      <c r="A10" s="29" t="s">
        <v>10</v>
      </c>
      <c r="B10" s="30" t="s">
        <v>11</v>
      </c>
      <c r="C10" s="31">
        <f>'[1]PA 2019'!G345</f>
        <v>190281.27999999997</v>
      </c>
      <c r="D10" s="32">
        <v>0</v>
      </c>
      <c r="E10" s="33">
        <f>D10/C10-1</f>
        <v>-1</v>
      </c>
      <c r="F10" s="34">
        <f>'[1]PA 2019'!H345</f>
        <v>172779.88</v>
      </c>
      <c r="G10" s="35">
        <v>0</v>
      </c>
      <c r="H10" s="36">
        <f t="shared" ref="H10:H17" si="0">G10/F10-1</f>
        <v>-1</v>
      </c>
    </row>
    <row r="11" spans="1:9" x14ac:dyDescent="0.25">
      <c r="A11" s="37" t="s">
        <v>12</v>
      </c>
      <c r="B11" s="38" t="s">
        <v>13</v>
      </c>
      <c r="C11" s="39">
        <f>'[1]PA 2019'!G413</f>
        <v>13735066.439999999</v>
      </c>
      <c r="D11" s="40">
        <f>'[1]PA 2020'!G363</f>
        <v>16318030.33</v>
      </c>
      <c r="E11" s="41">
        <f t="shared" ref="E11:E17" si="1">D11/C11-1</f>
        <v>0.18805616276290849</v>
      </c>
      <c r="F11" s="42">
        <f>'[1]PA 2019'!H413</f>
        <v>19668431.329999998</v>
      </c>
      <c r="G11" s="40">
        <f>'[1]PA 2020'!H363</f>
        <v>27839925</v>
      </c>
      <c r="H11" s="43">
        <f t="shared" si="0"/>
        <v>0.41546239925784678</v>
      </c>
    </row>
    <row r="12" spans="1:9" x14ac:dyDescent="0.25">
      <c r="A12" s="29" t="s">
        <v>14</v>
      </c>
      <c r="B12" s="30" t="s">
        <v>15</v>
      </c>
      <c r="C12" s="31">
        <f>'[1]PA 2019'!G536</f>
        <v>2357968</v>
      </c>
      <c r="D12" s="35">
        <f>'[1]PA 2020'!G494</f>
        <v>8843618.3000000007</v>
      </c>
      <c r="E12" s="44">
        <f t="shared" si="1"/>
        <v>2.7505251555576669</v>
      </c>
      <c r="F12" s="34">
        <f>'[1]PA 2019'!H536</f>
        <v>867141</v>
      </c>
      <c r="G12" s="35">
        <f>'[1]PA 2020'!H508</f>
        <v>3049658.44</v>
      </c>
      <c r="H12" s="36">
        <f t="shared" si="0"/>
        <v>2.516911828641478</v>
      </c>
    </row>
    <row r="13" spans="1:9" x14ac:dyDescent="0.25">
      <c r="A13" s="37" t="s">
        <v>16</v>
      </c>
      <c r="B13" s="38" t="s">
        <v>17</v>
      </c>
      <c r="C13" s="39">
        <f>'[1]PA 2019'!G718</f>
        <v>10912592.91</v>
      </c>
      <c r="D13" s="40">
        <f>'[1]PA 2020'!G686</f>
        <v>5800458.5700000003</v>
      </c>
      <c r="E13" s="41">
        <f t="shared" si="1"/>
        <v>-0.46846193037361272</v>
      </c>
      <c r="F13" s="42">
        <f>'[1]PA 2019'!H718</f>
        <v>7551250.9800000004</v>
      </c>
      <c r="G13" s="40">
        <f>'[1]PA 2020'!H686</f>
        <v>4329895.53</v>
      </c>
      <c r="H13" s="43">
        <f t="shared" si="0"/>
        <v>-0.42659891169449649</v>
      </c>
    </row>
    <row r="14" spans="1:9" x14ac:dyDescent="0.25">
      <c r="A14" s="29" t="s">
        <v>18</v>
      </c>
      <c r="B14" s="30" t="s">
        <v>19</v>
      </c>
      <c r="C14" s="31">
        <f>'[1]PA 2019'!G821</f>
        <v>127838.59</v>
      </c>
      <c r="D14" s="35">
        <v>0</v>
      </c>
      <c r="E14" s="44">
        <f t="shared" si="1"/>
        <v>-1</v>
      </c>
      <c r="F14" s="34">
        <f>'[1]PA 2019'!H828</f>
        <v>163263.65</v>
      </c>
      <c r="G14" s="35">
        <v>0</v>
      </c>
      <c r="H14" s="36">
        <f t="shared" si="0"/>
        <v>-1</v>
      </c>
    </row>
    <row r="15" spans="1:9" x14ac:dyDescent="0.25">
      <c r="A15" s="37" t="s">
        <v>20</v>
      </c>
      <c r="B15" s="38" t="s">
        <v>21</v>
      </c>
      <c r="C15" s="39">
        <f>'[1]PA 2019'!G870</f>
        <v>734219.08000000007</v>
      </c>
      <c r="D15" s="39">
        <f>'[1]PA 2020'!G853</f>
        <v>122777.16</v>
      </c>
      <c r="E15" s="41">
        <f t="shared" si="1"/>
        <v>-0.83277857611654549</v>
      </c>
      <c r="F15" s="42">
        <f>'[1]PA 2019'!H870</f>
        <v>424816.63999999996</v>
      </c>
      <c r="G15" s="40">
        <f>'[1]PA 2020'!H849</f>
        <v>51308.36</v>
      </c>
      <c r="H15" s="43">
        <f t="shared" si="0"/>
        <v>-0.87922233931326232</v>
      </c>
    </row>
    <row r="16" spans="1:9" x14ac:dyDescent="0.25">
      <c r="A16" s="29" t="s">
        <v>22</v>
      </c>
      <c r="B16" s="30" t="s">
        <v>23</v>
      </c>
      <c r="C16" s="31">
        <f>'[1]PA 2019'!G964</f>
        <v>305820.53999999998</v>
      </c>
      <c r="D16" s="31">
        <f>'[1]PA 2020'!G956</f>
        <v>605028.81000000006</v>
      </c>
      <c r="E16" s="44">
        <f t="shared" si="1"/>
        <v>0.97837859419122108</v>
      </c>
      <c r="F16" s="34">
        <f>'[1]PA 2019'!H964</f>
        <v>386471.45</v>
      </c>
      <c r="G16" s="35">
        <f>'[1]PA 2020'!H956</f>
        <v>527493.74</v>
      </c>
      <c r="H16" s="36">
        <f t="shared" si="0"/>
        <v>0.36489704478817253</v>
      </c>
      <c r="I16" s="45" t="s">
        <v>24</v>
      </c>
    </row>
    <row r="17" spans="1:9" ht="15.75" thickBot="1" x14ac:dyDescent="0.3">
      <c r="A17" s="46" t="s">
        <v>25</v>
      </c>
      <c r="B17" s="47" t="s">
        <v>26</v>
      </c>
      <c r="C17" s="48">
        <f>'[1]PA 2019'!G1049</f>
        <v>2061304.06</v>
      </c>
      <c r="D17" s="49">
        <f>'[1]PA 2020'!G1032</f>
        <v>3839372.31</v>
      </c>
      <c r="E17" s="50">
        <f t="shared" si="1"/>
        <v>0.86259387176484781</v>
      </c>
      <c r="F17" s="48">
        <f>'[1]PA 2019'!H1049</f>
        <v>2832482.47</v>
      </c>
      <c r="G17" s="49">
        <f>'[1]PA 2020'!H1032</f>
        <v>4615603.3599999994</v>
      </c>
      <c r="H17" s="51">
        <f t="shared" si="0"/>
        <v>0.62952583427638964</v>
      </c>
      <c r="I17" s="45" t="s">
        <v>24</v>
      </c>
    </row>
    <row r="18" spans="1:9" ht="15.75" thickBot="1" x14ac:dyDescent="0.3">
      <c r="B18" s="52"/>
      <c r="C18" s="53"/>
      <c r="D18" s="53"/>
      <c r="E18" s="54"/>
      <c r="H18" s="54"/>
    </row>
    <row r="19" spans="1:9" ht="16.5" thickBot="1" x14ac:dyDescent="0.3">
      <c r="A19" s="55" t="s">
        <v>27</v>
      </c>
      <c r="B19" s="56"/>
      <c r="C19" s="57">
        <f>SUM(C9:C17)</f>
        <v>150135251.5</v>
      </c>
      <c r="D19" s="58">
        <f>SUM(D9:D17)</f>
        <v>161813100.92000002</v>
      </c>
      <c r="E19" s="59">
        <f>D19/C19-1</f>
        <v>7.7782195076284477E-2</v>
      </c>
      <c r="F19" s="57">
        <f>SUM(F9:F17)</f>
        <v>83465739.750000015</v>
      </c>
      <c r="G19" s="58">
        <f>SUM(G9:G17)</f>
        <v>90092541.519999996</v>
      </c>
      <c r="H19" s="59">
        <f>G19/F19-1</f>
        <v>7.9395471601268364E-2</v>
      </c>
    </row>
    <row r="20" spans="1:9" ht="15.75" thickBot="1" x14ac:dyDescent="0.3">
      <c r="B20" s="52"/>
      <c r="C20" s="53"/>
      <c r="D20" s="53"/>
    </row>
    <row r="21" spans="1:9" x14ac:dyDescent="0.25">
      <c r="A21" s="13" t="s">
        <v>1</v>
      </c>
      <c r="B21" s="14" t="s">
        <v>2</v>
      </c>
      <c r="C21" s="14" t="s">
        <v>3</v>
      </c>
      <c r="D21" s="14"/>
      <c r="E21" s="14"/>
      <c r="F21" s="14" t="s">
        <v>4</v>
      </c>
      <c r="G21" s="14"/>
      <c r="H21" s="15"/>
    </row>
    <row r="22" spans="1:9" ht="15.75" thickBot="1" x14ac:dyDescent="0.3">
      <c r="A22" s="16"/>
      <c r="B22" s="17"/>
      <c r="C22" s="18" t="s">
        <v>5</v>
      </c>
      <c r="D22" s="18" t="s">
        <v>6</v>
      </c>
      <c r="E22" s="60" t="s">
        <v>7</v>
      </c>
      <c r="F22" s="18" t="s">
        <v>5</v>
      </c>
      <c r="G22" s="18" t="s">
        <v>6</v>
      </c>
      <c r="H22" s="20" t="s">
        <v>7</v>
      </c>
    </row>
    <row r="23" spans="1:9" x14ac:dyDescent="0.25">
      <c r="A23" s="21" t="s">
        <v>28</v>
      </c>
      <c r="B23" s="22" t="s">
        <v>29</v>
      </c>
      <c r="C23" s="61">
        <f>'[1]PA 2019'!G1416+'[1]PA 2019'!G1419+'[1]PA 2019'!G1422+'[1]PA 2019'!G1425+'[1]PA 2019'!G1428+'[1]PA 2019'!G1431+'[1]PA 2019'!G1434+'[1]PA 2019'!G1437+'[1]PA 2019'!G1440</f>
        <v>13448.07</v>
      </c>
      <c r="D23" s="62">
        <f>'[1]PA 2020'!G1085</f>
        <v>0</v>
      </c>
      <c r="E23" s="28">
        <f t="shared" ref="E23:E42" si="2">D23/C23-1</f>
        <v>-1</v>
      </c>
      <c r="F23" s="61">
        <f>'[1]PA 2019'!H1416+'[1]PA 2019'!H1419+'[1]PA 2019'!H1422+'[1]PA 2019'!H1425+'[1]PA 2019'!H1428+'[1]PA 2019'!H1431+'[1]PA 2019'!H1434+'[1]PA 2019'!H1437+'[1]PA 2019'!H1440</f>
        <v>86662.87</v>
      </c>
      <c r="G23" s="63">
        <v>0</v>
      </c>
      <c r="H23" s="28">
        <f t="shared" ref="H23:H42" si="3">G23/F23-1</f>
        <v>-1</v>
      </c>
    </row>
    <row r="24" spans="1:9" x14ac:dyDescent="0.25">
      <c r="A24" s="29" t="s">
        <v>30</v>
      </c>
      <c r="B24" s="30" t="s">
        <v>31</v>
      </c>
      <c r="C24" s="34">
        <f>'[1]PA 2019'!G1072+'[1]PA 2019'!G1075+'[1]PA 2019'!G1078+'[1]PA 2019'!G1081+'[1]PA 2019'!G1084+'[1]PA 2019'!G1087+'[1]PA 2019'!G1090+'[1]PA 2019'!G1093+'[1]PA 2019'!G1096</f>
        <v>0</v>
      </c>
      <c r="D24" s="35">
        <f>'[1]PA 2020'!G1134</f>
        <v>0</v>
      </c>
      <c r="E24" s="64">
        <v>0</v>
      </c>
      <c r="F24" s="34">
        <v>0</v>
      </c>
      <c r="G24" s="35">
        <v>0</v>
      </c>
      <c r="H24" s="64">
        <v>0</v>
      </c>
    </row>
    <row r="25" spans="1:9" x14ac:dyDescent="0.25">
      <c r="A25" s="37" t="s">
        <v>32</v>
      </c>
      <c r="B25" s="38" t="s">
        <v>33</v>
      </c>
      <c r="C25" s="42">
        <f>'[1]PA 2019'!G1127</f>
        <v>0</v>
      </c>
      <c r="D25" s="65">
        <f>'[1]PA 2019'!G1136</f>
        <v>0</v>
      </c>
      <c r="E25" s="66">
        <v>0</v>
      </c>
      <c r="F25" s="42">
        <v>0</v>
      </c>
      <c r="G25" s="40">
        <v>0</v>
      </c>
      <c r="H25" s="66">
        <v>0</v>
      </c>
      <c r="I25" s="67" t="s">
        <v>34</v>
      </c>
    </row>
    <row r="26" spans="1:9" x14ac:dyDescent="0.25">
      <c r="A26" s="29" t="s">
        <v>35</v>
      </c>
      <c r="B26" s="30" t="s">
        <v>36</v>
      </c>
      <c r="C26" s="34">
        <f>'[1]PA 2019'!G1148</f>
        <v>0</v>
      </c>
      <c r="D26" s="35">
        <f>'[1]PA 2020'!G1199</f>
        <v>0</v>
      </c>
      <c r="E26" s="64" t="e">
        <f>D26/C26-1</f>
        <v>#DIV/0!</v>
      </c>
      <c r="F26" s="34">
        <v>0</v>
      </c>
      <c r="G26" s="35">
        <v>0</v>
      </c>
      <c r="H26" s="64" t="e">
        <f t="shared" si="3"/>
        <v>#DIV/0!</v>
      </c>
    </row>
    <row r="27" spans="1:9" x14ac:dyDescent="0.25">
      <c r="A27" s="37" t="s">
        <v>37</v>
      </c>
      <c r="B27" s="38" t="s">
        <v>38</v>
      </c>
      <c r="C27" s="42">
        <f>'[1]PA 2019'!G1159+'[1]PA 2019'!G1160+'[1]PA 2019'!G1161+'[1]PA 2019'!G1162+'[1]PA 2019'!G1163+'[1]PA 2019'!G1164+'[1]PA 2019'!G1165+'[1]PA 2019'!G1166+'[1]PA 2019'!G1167</f>
        <v>19330.91</v>
      </c>
      <c r="D27" s="65">
        <f>'[1]PA 2020'!G1256</f>
        <v>14841.230000000001</v>
      </c>
      <c r="E27" s="66">
        <f t="shared" si="2"/>
        <v>-0.23225393941619921</v>
      </c>
      <c r="F27" s="42">
        <f>'[1]PA 2019'!H1159+'[1]PA 2019'!H1160+'[1]PA 2019'!H1161+'[1]PA 2019'!H1162+'[1]PA 2019'!H1163+'[1]PA 2019'!H1164+'[1]PA 2019'!H1165+'[1]PA 2019'!H1166+'[1]PA 2019'!H1167</f>
        <v>176188.58</v>
      </c>
      <c r="G27" s="40">
        <f>'[1]PA 2020'!H1256</f>
        <v>178108.68</v>
      </c>
      <c r="H27" s="66">
        <f t="shared" si="3"/>
        <v>1.0897982150716023E-2</v>
      </c>
    </row>
    <row r="28" spans="1:9" x14ac:dyDescent="0.25">
      <c r="A28" s="29" t="s">
        <v>39</v>
      </c>
      <c r="B28" s="30" t="s">
        <v>40</v>
      </c>
      <c r="C28" s="34">
        <f>'[1]PA 2019'!G1172+'[1]PA 2019'!G1173+'[1]PA 2019'!G1174+'[1]PA 2019'!G1175+'[1]PA 2019'!G1176+'[1]PA 2019'!G1177+'[1]PA 2019'!G1178+'[1]PA 2019'!G1179+'[1]PA 2019'!G1180</f>
        <v>6162.08</v>
      </c>
      <c r="D28" s="35">
        <f>'[1]PA 2020'!G1255</f>
        <v>0</v>
      </c>
      <c r="E28" s="64">
        <f t="shared" si="2"/>
        <v>-1</v>
      </c>
      <c r="F28" s="34">
        <f>'[1]PA 2019'!H1172+'[1]PA 2019'!H1173+'[1]PA 2019'!H1174+'[1]PA 2019'!H1175+'[1]PA 2019'!H1176+'[1]PA 2019'!H1177+'[1]PA 2019'!H1178+'[1]PA 2019'!H1179+'[1]PA 2019'!H1180</f>
        <v>81634.239999999991</v>
      </c>
      <c r="G28" s="35">
        <v>0</v>
      </c>
      <c r="H28" s="64">
        <f t="shared" si="3"/>
        <v>-1</v>
      </c>
    </row>
    <row r="29" spans="1:9" x14ac:dyDescent="0.25">
      <c r="A29" s="29">
        <v>940170</v>
      </c>
      <c r="B29" s="68" t="s">
        <v>41</v>
      </c>
      <c r="C29" s="69">
        <f>'[1]PA 2019'!G1185+'[1]PA 2019'!G1186+'[1]PA 2019'!G1187+'[1]PA 2019'!G1188+'[1]PA 2019'!G1189+'[1]PA 2019'!G1190+'[1]PA 2019'!G1191+'[1]PA 2019'!G1192+'[1]PA 2019'!G1193</f>
        <v>22149.000000000004</v>
      </c>
      <c r="D29" s="65">
        <f>'[1]PA 2020'!G1271+'[1]PA 2020'!G1276+'[1]PA 2020'!G1281+'[1]PA 2020'!G1286+'[1]PA 2020'!G1291+'[1]PA 2020'!G1296+'[1]PA 2020'!G1301+'[1]PA 2020'!G1306+'[1]PA 2020'!G1311</f>
        <v>2544.9</v>
      </c>
      <c r="E29" s="70">
        <f t="shared" si="2"/>
        <v>-0.88510090749018011</v>
      </c>
      <c r="F29" s="69">
        <f>'[1]PA 2019'!H1185+'[1]PA 2019'!H1186+'[1]PA 2019'!H1187+'[1]PA 2019'!H1188+'[1]PA 2019'!H1189+'[1]PA 2019'!H1190+'[1]PA 2019'!H1191+'[1]PA 2019'!H1192+'[1]PA 2019'!H1193</f>
        <v>162429.78000000003</v>
      </c>
      <c r="G29" s="65">
        <f>'[1]PA 2020'!H1271+'[1]PA 2020'!H1276+'[1]PA 2020'!H1281+'[1]PA 2020'!H1286+'[1]PA 2020'!H1291+'[1]PA 2020'!H1296+'[1]PA 2020'!H1301+'[1]PA 2020'!H1306+'[1]PA 2020'!H1311</f>
        <v>5656.04</v>
      </c>
      <c r="H29" s="70">
        <f t="shared" si="3"/>
        <v>-0.96517855284911425</v>
      </c>
    </row>
    <row r="30" spans="1:9" x14ac:dyDescent="0.25">
      <c r="A30" s="29" t="s">
        <v>42</v>
      </c>
      <c r="B30" s="30" t="s">
        <v>43</v>
      </c>
      <c r="C30" s="34">
        <f>'[1]PA 2019'!G1198+'[1]PA 2019'!G1199+'[1]PA 2019'!G1200+'[1]PA 2019'!G1201+'[1]PA 2019'!G1202+'[1]PA 2019'!G1203+'[1]PA 2019'!G1204+'[1]PA 2019'!G1205+'[1]PA 2019'!G1206</f>
        <v>43844.54</v>
      </c>
      <c r="D30" s="35">
        <f>'[1]PA 2020'!G1272+'[1]PA 2020'!G1277+'[1]PA 2020'!G1282+'[1]PA 2020'!G1287+'[1]PA 2020'!G1292+'[1]PA 2020'!G1297+'[1]PA 2020'!G1302+'[1]PA 2020'!G1307+'[1]PA 2020'!G1312</f>
        <v>83702.19</v>
      </c>
      <c r="E30" s="64">
        <f t="shared" si="2"/>
        <v>0.90906758287348888</v>
      </c>
      <c r="F30" s="34">
        <f>'[1]PA 2019'!H1198+'[1]PA 2019'!H1199+'[1]PA 2019'!H1200+'[1]PA 2019'!H1201+'[1]PA 2019'!H1202+'[1]PA 2019'!H1203+'[1]PA 2019'!H1204+'[1]PA 2019'!H1205+'[1]PA 2019'!H1206</f>
        <v>213857.39</v>
      </c>
      <c r="G30" s="35">
        <f>'[1]PA 2020'!H1272+'[1]PA 2020'!H1277+'[1]PA 2020'!H1282+'[1]PA 2020'!H1287+'[1]PA 2020'!H1292+'[1]PA 2020'!H1297+'[1]PA 2020'!H1302+'[1]PA 2020'!H1307+'[1]PA 2020'!H1312</f>
        <v>335793.44999999995</v>
      </c>
      <c r="H30" s="64">
        <f t="shared" si="3"/>
        <v>0.57017463834193394</v>
      </c>
    </row>
    <row r="31" spans="1:9" x14ac:dyDescent="0.25">
      <c r="A31" s="37" t="s">
        <v>44</v>
      </c>
      <c r="B31" s="38" t="s">
        <v>45</v>
      </c>
      <c r="C31" s="69">
        <f>'[1]PA 2019'!G1211+'[1]PA 2019'!G1212+'[1]PA 2019'!G1213+'[1]PA 2019'!G1214+'[1]PA 2019'!G1215+'[1]PA 2019'!G1216+'[1]PA 2019'!G1217+'[1]PA 2019'!G1218+'[1]PA 2019'!G1219</f>
        <v>142764.71000000002</v>
      </c>
      <c r="D31" s="65">
        <f>'[1]PA 2020'!G1357</f>
        <v>131440.24</v>
      </c>
      <c r="E31" s="70">
        <f t="shared" si="2"/>
        <v>-7.9322614111008494E-2</v>
      </c>
      <c r="F31" s="69">
        <f>'[1]PA 2019'!H1211+'[1]PA 2019'!H1212+'[1]PA 2019'!H1213+'[1]PA 2019'!H1214+'[1]PA 2019'!H1215+'[1]PA 2019'!H1216+'[1]PA 2019'!H1217+'[1]PA 2019'!H1218+'[1]PA 2019'!H1219</f>
        <v>323889.39999999997</v>
      </c>
      <c r="G31" s="65">
        <f>'[1]PA 2020'!H1357</f>
        <v>291944.33999999997</v>
      </c>
      <c r="H31" s="66">
        <f t="shared" si="3"/>
        <v>-9.8629532179811963E-2</v>
      </c>
    </row>
    <row r="32" spans="1:9" x14ac:dyDescent="0.25">
      <c r="A32" s="29" t="s">
        <v>46</v>
      </c>
      <c r="B32" s="30" t="s">
        <v>47</v>
      </c>
      <c r="C32" s="34">
        <f>'[1]PA 2019'!G1261+'[1]PA 2019'!G1262+'[1]PA 2019'!G1263+'[1]PA 2019'!G1264+'[1]PA 2019'!G1265+'[1]PA 2019'!G1266+'[1]PA 2019'!G1267+'[1]PA 2019'!G1268+'[1]PA 2019'!G1269</f>
        <v>2533.09</v>
      </c>
      <c r="D32" s="35">
        <f>'[1]PA 2020'!G1545</f>
        <v>8893</v>
      </c>
      <c r="E32" s="64">
        <f t="shared" si="2"/>
        <v>2.5107319518848521</v>
      </c>
      <c r="F32" s="34">
        <f>'[1]PA 2019'!H1261+'[1]PA 2019'!H1262+'[1]PA 2019'!H1263+'[1]PA 2019'!H1264+'[1]PA 2019'!H1265+'[1]PA 2019'!H1266+'[1]PA 2019'!H1267+'[1]PA 2019'!H1268+'[1]PA 2019'!H1269</f>
        <v>51133.759999999995</v>
      </c>
      <c r="G32" s="35">
        <f>'[1]PA 2020'!H1545</f>
        <v>34488</v>
      </c>
      <c r="H32" s="64">
        <f t="shared" si="3"/>
        <v>-0.32553365917155308</v>
      </c>
    </row>
    <row r="33" spans="1:8" x14ac:dyDescent="0.25">
      <c r="A33" s="37" t="s">
        <v>48</v>
      </c>
      <c r="B33" s="38" t="s">
        <v>49</v>
      </c>
      <c r="C33" s="42">
        <f>'[1]PA 2019'!G1274+'[1]PA 2019'!G1275+'[1]PA 2019'!G1276+'[1]PA 2019'!G1277+'[1]PA 2019'!G1278+'[1]PA 2019'!G1279+'[1]PA 2019'!G1280+'[1]PA 2019'!G1281+'[1]PA 2019'!G1282</f>
        <v>461230.95</v>
      </c>
      <c r="D33" s="40">
        <f>'[1]PA 2020'!G1546</f>
        <v>75456</v>
      </c>
      <c r="E33" s="66">
        <f t="shared" si="2"/>
        <v>-0.83640299940843088</v>
      </c>
      <c r="F33" s="42">
        <f>'[1]PA 2019'!H1274+'[1]PA 2019'!H1275+'[1]PA 2019'!H1276+'[1]PA 2019'!H1277+'[1]PA 2019'!H1278+'[1]PA 2019'!H1279+'[1]PA 2019'!H1280+'[1]PA 2019'!H1281+'[1]PA 2019'!H1282</f>
        <v>2765814</v>
      </c>
      <c r="G33" s="40">
        <f>'[1]PA 2020'!H1546</f>
        <v>342894</v>
      </c>
      <c r="H33" s="66">
        <f t="shared" si="3"/>
        <v>-0.87602420119357272</v>
      </c>
    </row>
    <row r="34" spans="1:8" x14ac:dyDescent="0.25">
      <c r="A34" s="29" t="s">
        <v>50</v>
      </c>
      <c r="B34" s="30" t="s">
        <v>51</v>
      </c>
      <c r="C34" s="34">
        <f>'[1]PA 2019'!G1287+'[1]PA 2019'!G1288+'[1]PA 2019'!G1289+'[1]PA 2019'!G1290+'[1]PA 2019'!G1291+'[1]PA 2019'!G1292+'[1]PA 2019'!G1293+'[1]PA 2019'!G1294+'[1]PA 2019'!G1295</f>
        <v>314664.33</v>
      </c>
      <c r="D34" s="35">
        <f>'[1]PA 2020'!G1547</f>
        <v>17796</v>
      </c>
      <c r="E34" s="64">
        <f t="shared" si="2"/>
        <v>-0.94344449528168639</v>
      </c>
      <c r="F34" s="34">
        <f>'[1]PA 2019'!H1287+'[1]PA 2019'!H1288+'[1]PA 2019'!H1289+'[1]PA 2019'!H1290+'[1]PA 2019'!H1291+'[1]PA 2019'!H1292+'[1]PA 2019'!H1293+'[1]PA 2019'!H1295+'[1]PA 2019'!H1294</f>
        <v>799019.18</v>
      </c>
      <c r="G34" s="35">
        <f>'[1]PA 2020'!H1547</f>
        <v>100974</v>
      </c>
      <c r="H34" s="64">
        <f t="shared" si="3"/>
        <v>-0.87362756423444055</v>
      </c>
    </row>
    <row r="35" spans="1:8" x14ac:dyDescent="0.25">
      <c r="A35" s="37" t="s">
        <v>52</v>
      </c>
      <c r="B35" s="38" t="s">
        <v>53</v>
      </c>
      <c r="C35" s="42">
        <f>'[1]PA 2019'!G1300+'[1]PA 2019'!G1301+'[1]PA 2019'!G1302+'[1]PA 2019'!G1303+'[1]PA 2019'!G1304+'[1]PA 2019'!G1305+'[1]PA 2019'!G1306+'[1]PA 2019'!G1307+'[1]PA 2019'!G1308</f>
        <v>172245.52000000002</v>
      </c>
      <c r="D35" s="40">
        <f>'[1]PA 2020'!G1548</f>
        <v>61591.4</v>
      </c>
      <c r="E35" s="66">
        <f t="shared" si="2"/>
        <v>-0.64242088850845014</v>
      </c>
      <c r="F35" s="42">
        <f>'[1]PA 2019'!H1300+'[1]PA 2019'!H1301+'[1]PA 2019'!H1302+'[1]PA 2019'!H1303+'[1]PA 2019'!H1304+'[1]PA 2019'!H1305+'[1]PA 2019'!H1306+'[1]PA 2019'!H1307+'[1]PA 2019'!H1308</f>
        <v>548031.75</v>
      </c>
      <c r="G35" s="40">
        <f>'[1]PA 2020'!H1548</f>
        <v>298865.53999999998</v>
      </c>
      <c r="H35" s="66">
        <f t="shared" si="3"/>
        <v>-0.45465652309378068</v>
      </c>
    </row>
    <row r="36" spans="1:8" x14ac:dyDescent="0.25">
      <c r="A36" s="29" t="s">
        <v>54</v>
      </c>
      <c r="B36" s="30" t="s">
        <v>55</v>
      </c>
      <c r="C36" s="34">
        <f>'[1]PA 2019'!G1313+'[1]PA 2019'!G1314+'[1]PA 2019'!G1315+'[1]PA 2019'!G1316+'[1]PA 2019'!G1317+'[1]PA 2019'!G1318+'[1]PA 2019'!G1319+'[1]PA 2019'!G1320+'[1]PA 2019'!G1321</f>
        <v>112681.16999999998</v>
      </c>
      <c r="D36" s="35">
        <f>'[1]PA 2020'!G1549</f>
        <v>44162.71</v>
      </c>
      <c r="E36" s="64">
        <f t="shared" si="2"/>
        <v>-0.60807373583359126</v>
      </c>
      <c r="F36" s="34">
        <f>'[1]PA 2019'!H1313+'[1]PA 2019'!H1314+'[1]PA 2019'!H1315+'[1]PA 2019'!H1316+'[1]PA 2019'!H1317+'[1]PA 2019'!H1318+'[1]PA 2019'!H1319+'[1]PA 2019'!H1320+'[1]PA 2019'!H1321</f>
        <v>355301.07999999996</v>
      </c>
      <c r="G36" s="35">
        <f>'[1]PA 2020'!H1549</f>
        <v>390466.53</v>
      </c>
      <c r="H36" s="64">
        <f t="shared" si="3"/>
        <v>9.8973664814078433E-2</v>
      </c>
    </row>
    <row r="37" spans="1:8" x14ac:dyDescent="0.25">
      <c r="A37" s="37" t="s">
        <v>56</v>
      </c>
      <c r="B37" s="38" t="s">
        <v>57</v>
      </c>
      <c r="C37" s="42">
        <f>'[1]PA 2019'!G1326+'[1]PA 2019'!G1327+'[1]PA 2019'!G1328+'[1]PA 2019'!G1329+'[1]PA 2019'!G1330+'[1]PA 2019'!G1331+'[1]PA 2019'!G1332+'[1]PA 2019'!G1333+'[1]PA 2019'!G1334</f>
        <v>122107.23</v>
      </c>
      <c r="D37" s="40">
        <f>'[1]PA 2020'!G1550</f>
        <v>107659.61</v>
      </c>
      <c r="E37" s="66">
        <f t="shared" si="2"/>
        <v>-0.11831912000624367</v>
      </c>
      <c r="F37" s="42">
        <f>'[1]PA 2019'!H1326+'[1]PA 2019'!H1327+'[1]PA 2019'!H1328+'[1]PA 2019'!H1329+'[1]PA 2019'!H1330+'[1]PA 2019'!H1331+'[1]PA 2019'!H1332+'[1]PA 2019'!H1333</f>
        <v>536284</v>
      </c>
      <c r="G37" s="40">
        <f>'[1]PA 2020'!H1550</f>
        <v>460136.84</v>
      </c>
      <c r="H37" s="66">
        <f t="shared" si="3"/>
        <v>-0.14199036331495996</v>
      </c>
    </row>
    <row r="38" spans="1:8" x14ac:dyDescent="0.25">
      <c r="A38" s="29">
        <v>940370</v>
      </c>
      <c r="B38" s="30" t="s">
        <v>58</v>
      </c>
      <c r="C38" s="34">
        <f>'[1]PA 2019'!G1339+'[1]PA 2019'!G1340+'[1]PA 2019'!G1341+'[1]PA 2019'!G1342+'[1]PA 2019'!G1343+'[1]PA 2019'!G1344+'[1]PA 2019'!G1345+'[1]PA 2019'!G1346+'[1]PA 2019'!G1347</f>
        <v>36542.960000000006</v>
      </c>
      <c r="D38" s="35">
        <f>'[1]PA 2020'!G1551</f>
        <v>243990.91</v>
      </c>
      <c r="E38" s="64">
        <f t="shared" si="2"/>
        <v>5.6768239354447463</v>
      </c>
      <c r="F38" s="34">
        <f>'[1]PA 2019'!H1339+'[1]PA 2019'!H1340+'[1]PA 2019'!H1341+'[1]PA 2019'!H1342+'[1]PA 2019'!H1343+'[1]PA 2019'!H1344+'[1]PA 2019'!H1345+'[1]PA 2019'!H1346+'[1]PA 2019'!H1347</f>
        <v>334280.90000000002</v>
      </c>
      <c r="G38" s="35">
        <f>'[1]PA 2020'!H1551</f>
        <v>784276.66</v>
      </c>
      <c r="H38" s="64">
        <f t="shared" si="3"/>
        <v>1.346160549406203</v>
      </c>
    </row>
    <row r="39" spans="1:8" x14ac:dyDescent="0.25">
      <c r="A39" s="37" t="s">
        <v>59</v>
      </c>
      <c r="B39" s="38" t="s">
        <v>60</v>
      </c>
      <c r="C39" s="42">
        <f>'[1]PA 2019'!G1456+'[1]PA 2019'!G1462+'[1]PA 2019'!G1468+'[1]PA 2019'!G1474+'[1]PA 2019'!G1480+'[1]PA 2019'!G1486+'[1]PA 2019'!G1492+'[1]PA 2019'!G1498+'[1]PA 2019'!G1504</f>
        <v>5096.08</v>
      </c>
      <c r="D39" s="71">
        <f>'[1]PA 2020'!G1724</f>
        <v>29800.09</v>
      </c>
      <c r="E39" s="66">
        <f t="shared" si="2"/>
        <v>4.8476495659408805</v>
      </c>
      <c r="F39" s="42">
        <f>'[1]PA 2019'!H1456+'[1]PA 2019'!H1462+'[1]PA 2019'!H1468+'[1]PA 2019'!H1474+'[1]PA 2019'!H1480+'[1]PA 2019'!H1486+'[1]PA 2019'!H1492+'[1]PA 2019'!H1498+'[1]PA 2019'!H1504</f>
        <v>11010.92</v>
      </c>
      <c r="G39" s="40">
        <f>'[1]PA 2020'!H1724</f>
        <v>68045.97</v>
      </c>
      <c r="H39" s="66">
        <f t="shared" si="3"/>
        <v>5.1798623548259366</v>
      </c>
    </row>
    <row r="40" spans="1:8" x14ac:dyDescent="0.25">
      <c r="A40" s="29" t="s">
        <v>61</v>
      </c>
      <c r="B40" s="30" t="s">
        <v>62</v>
      </c>
      <c r="C40" s="35">
        <f>'[1]PA 2019'!G1457+'[1]PA 2019'!G1463+'[1]PA 2019'!G1469+'[1]PA 2019'!G1475+'[1]PA 2019'!G1481+'[1]PA 2019'!G1487+'[1]PA 2019'!G1493+'[1]PA 2019'!G1499+'[1]PA 2019'!G1505</f>
        <v>40692.69</v>
      </c>
      <c r="D40" s="35">
        <f>'[1]PA 2020'!G1725</f>
        <v>38833.119999999995</v>
      </c>
      <c r="E40" s="64">
        <f t="shared" si="2"/>
        <v>-4.5697888244793039E-2</v>
      </c>
      <c r="F40" s="35">
        <f>'[1]PA 2019'!H1457+'[1]PA 2019'!H1463+'[1]PA 2019'!H1469+'[1]PA 2019'!H1475+'[1]PA 2019'!H1481+'[1]PA 2019'!H1487+'[1]PA 2019'!H1493+'[1]PA 2019'!H1499+'[1]PA 2019'!H1505</f>
        <v>194007.04000000001</v>
      </c>
      <c r="G40" s="35">
        <f>'[1]PA 2020'!H1725</f>
        <v>156103.64000000001</v>
      </c>
      <c r="H40" s="64">
        <f t="shared" si="3"/>
        <v>-0.19537126075424893</v>
      </c>
    </row>
    <row r="41" spans="1:8" x14ac:dyDescent="0.25">
      <c r="A41" s="37" t="s">
        <v>63</v>
      </c>
      <c r="B41" s="38" t="s">
        <v>64</v>
      </c>
      <c r="C41" s="42">
        <f>'[1]PA 2019'!G1458+'[1]PA 2019'!G1464+'[1]PA 2019'!G1470+'[1]PA 2019'!G1476+'[1]PA 2019'!G1482+'[1]PA 2019'!G1488+'[1]PA 2019'!G1494+'[1]PA 2019'!G1500+'[1]PA 2019'!G1506</f>
        <v>33310.49</v>
      </c>
      <c r="D41" s="42">
        <f>'[1]PA 2020'!G1726</f>
        <v>40739.33</v>
      </c>
      <c r="E41" s="66">
        <f t="shared" si="2"/>
        <v>0.22301803425887767</v>
      </c>
      <c r="F41" s="42">
        <f>'[1]PA 2019'!H1458+'[1]PA 2019'!H1464+'[1]PA 2019'!H1470+'[1]PA 2019'!H1476+'[1]PA 2019'!H1482+'[1]PA 2019'!H1488+'[1]PA 2019'!H1494+'[1]PA 2019'!H1500+'[1]PA 2019'!H1506</f>
        <v>134157.39000000001</v>
      </c>
      <c r="G41" s="42">
        <f>'[1]PA 2020'!H1726</f>
        <v>147686.54999999999</v>
      </c>
      <c r="H41" s="66">
        <f t="shared" si="3"/>
        <v>0.10084543236865273</v>
      </c>
    </row>
    <row r="42" spans="1:8" ht="15.75" thickBot="1" x14ac:dyDescent="0.3">
      <c r="A42" s="72" t="s">
        <v>65</v>
      </c>
      <c r="B42" s="73" t="s">
        <v>66</v>
      </c>
      <c r="C42" s="74">
        <f>'[1]PA 2019'!G1459+'[1]PA 2019'!G1465+'[1]PA 2019'!G1471+'[1]PA 2019'!G1477+'[1]PA 2019'!G1483+'[1]PA 2019'!G1489+'[1]PA 2019'!G1495+'[1]PA 2019'!G1501+'[1]PA 2019'!G1507</f>
        <v>96802.11</v>
      </c>
      <c r="D42" s="74">
        <f>'[1]PA 2020'!G1727</f>
        <v>64083.650000000009</v>
      </c>
      <c r="E42" s="75">
        <f t="shared" si="2"/>
        <v>-0.33799325241980771</v>
      </c>
      <c r="F42" s="74">
        <f>'[1]PA 2019'!H1459+'[1]PA 2019'!H1465+'[1]PA 2019'!H1471+'[1]PA 2019'!H1477+'[1]PA 2019'!H1483+'[1]PA 2019'!H1489+'[1]PA 2019'!H1495+'[1]PA 2019'!H1501+'[1]PA 2019'!H1507</f>
        <v>301167.87</v>
      </c>
      <c r="G42" s="74">
        <f>'[1]PA 2020'!H1727</f>
        <v>334474.90999999997</v>
      </c>
      <c r="H42" s="75">
        <f t="shared" si="3"/>
        <v>0.11059293941282644</v>
      </c>
    </row>
    <row r="43" spans="1:8" ht="15.75" thickBot="1" x14ac:dyDescent="0.3"/>
    <row r="44" spans="1:8" ht="16.5" thickBot="1" x14ac:dyDescent="0.3">
      <c r="A44" s="55" t="s">
        <v>67</v>
      </c>
      <c r="B44" s="56"/>
      <c r="C44" s="57">
        <f>SUM(C23:C42)</f>
        <v>1645605.9300000002</v>
      </c>
      <c r="D44" s="58">
        <f>SUM(D23:D42)</f>
        <v>965534.38</v>
      </c>
      <c r="E44" s="76">
        <f>D44/C44-1</f>
        <v>-0.41326513085669303</v>
      </c>
      <c r="F44" s="57">
        <f>SUM(F23:F42)</f>
        <v>7074870.1500000004</v>
      </c>
      <c r="G44" s="58">
        <f>SUM(G23:G42)</f>
        <v>3929915.1500000004</v>
      </c>
      <c r="H44" s="59">
        <f>G44/F44-1</f>
        <v>-0.44452476629553406</v>
      </c>
    </row>
    <row r="45" spans="1:8" ht="15.75" thickBot="1" x14ac:dyDescent="0.3"/>
    <row r="46" spans="1:8" x14ac:dyDescent="0.25">
      <c r="A46" s="13" t="s">
        <v>1</v>
      </c>
      <c r="B46" s="14" t="s">
        <v>2</v>
      </c>
      <c r="C46" s="14" t="s">
        <v>3</v>
      </c>
      <c r="D46" s="14"/>
      <c r="E46" s="14"/>
      <c r="F46" s="14" t="s">
        <v>4</v>
      </c>
      <c r="G46" s="14"/>
      <c r="H46" s="15"/>
    </row>
    <row r="47" spans="1:8" ht="15.75" thickBot="1" x14ac:dyDescent="0.3">
      <c r="A47" s="16"/>
      <c r="B47" s="17"/>
      <c r="C47" s="18" t="s">
        <v>5</v>
      </c>
      <c r="D47" s="18" t="s">
        <v>6</v>
      </c>
      <c r="E47" s="60" t="s">
        <v>7</v>
      </c>
      <c r="F47" s="18" t="s">
        <v>5</v>
      </c>
      <c r="G47" s="18" t="s">
        <v>6</v>
      </c>
      <c r="H47" s="20" t="s">
        <v>7</v>
      </c>
    </row>
    <row r="48" spans="1:8" x14ac:dyDescent="0.25">
      <c r="A48" s="77" t="s">
        <v>68</v>
      </c>
      <c r="B48" s="78" t="s">
        <v>69</v>
      </c>
      <c r="C48" s="79">
        <f>'[1]PA 2019'!G1224+'[1]PA 2019'!G1227+'[1]PA 2019'!G1230+'[1]PA 2019'!G1233+'[1]PA 2019'!G1236+'[1]PA 2019'!G1239+'[1]PA 2019'!G1242+'[1]PA 2019'!G1245+'[1]PA 2019'!G1248</f>
        <v>337241</v>
      </c>
      <c r="D48" s="80">
        <f>'[1]PA 2020'!G1403</f>
        <v>224064</v>
      </c>
      <c r="E48" s="81">
        <f>D48/C48-1</f>
        <v>-0.33559679872850567</v>
      </c>
      <c r="F48" s="79">
        <f>'[1]PA 2019'!H1224+'[1]PA 2019'!H1227+'[1]PA 2019'!H1230+'[1]PA 2019'!H1233+'[1]PA 2019'!H1237+'[1]PA 2019'!H1236+'[1]PA 2019'!H1239+'[1]PA 2019'!H1242+'[1]PA 2019'!H1245+'[1]PA 2019'!H1248</f>
        <v>6290663</v>
      </c>
      <c r="G48" s="80">
        <f>'[1]PA 2020'!H1403</f>
        <v>3170311</v>
      </c>
      <c r="H48" s="81">
        <f>G48/F48-1</f>
        <v>-0.49602911489615642</v>
      </c>
    </row>
    <row r="49" spans="1:8" ht="15.75" thickBot="1" x14ac:dyDescent="0.3">
      <c r="A49" s="72" t="s">
        <v>70</v>
      </c>
      <c r="B49" s="73" t="s">
        <v>71</v>
      </c>
      <c r="C49" s="82">
        <f>'[1]PA 2019'!G1378+'[1]PA 2019'!G1381+'[1]PA 2019'!G1384+'[1]PA 2019'!G1387+'[1]PA 2019'!G1390+'[1]PA 2019'!G1393+'[1]PA 2019'!G1396+'[1]PA 2019'!G1399+'[1]PA 2019'!G1402</f>
        <v>242463.01</v>
      </c>
      <c r="D49" s="74">
        <f>'[1]PA 2020'!G1633</f>
        <v>85687.62</v>
      </c>
      <c r="E49" s="83">
        <f>D49/C49-1</f>
        <v>-0.64659508268910793</v>
      </c>
      <c r="F49" s="82">
        <f>'[1]PA 2019'!H1378+'[1]PA 2019'!H1381+'[1]PA 2019'!H1384+'[1]PA 2019'!H1387+'[1]PA 2019'!H1390+'[1]PA 2019'!H1393+'[1]PA 2019'!H1396+'[1]PA 2019'!H1399+'[1]PA 2019'!H1402</f>
        <v>899970.1</v>
      </c>
      <c r="G49" s="74">
        <f>'[1]PA 2020'!H1633</f>
        <v>252107.18</v>
      </c>
      <c r="H49" s="83">
        <f>G49/F49-1</f>
        <v>-0.71987160462330912</v>
      </c>
    </row>
    <row r="51" spans="1:8" x14ac:dyDescent="0.25">
      <c r="C51" s="84"/>
      <c r="F51" s="84"/>
    </row>
  </sheetData>
  <mergeCells count="16">
    <mergeCell ref="A46:A47"/>
    <mergeCell ref="B46:B47"/>
    <mergeCell ref="C46:E46"/>
    <mergeCell ref="F46:H46"/>
    <mergeCell ref="A19:B19"/>
    <mergeCell ref="A21:A22"/>
    <mergeCell ref="B21:B22"/>
    <mergeCell ref="C21:E21"/>
    <mergeCell ref="F21:H21"/>
    <mergeCell ref="A44:B44"/>
    <mergeCell ref="A1:A6"/>
    <mergeCell ref="B1:H6"/>
    <mergeCell ref="A7:A8"/>
    <mergeCell ref="B7:B8"/>
    <mergeCell ref="C7:E7"/>
    <mergeCell ref="F7:H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09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Vaio</dc:creator>
  <cp:lastModifiedBy>Vaio</cp:lastModifiedBy>
  <dcterms:created xsi:type="dcterms:W3CDTF">2020-10-28T14:16:32Z</dcterms:created>
  <dcterms:modified xsi:type="dcterms:W3CDTF">2020-10-28T14:17:04Z</dcterms:modified>
</cp:coreProperties>
</file>