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8 VS 0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C49" i="1"/>
  <c r="E49" i="1" s="1"/>
  <c r="G48" i="1"/>
  <c r="H48" i="1" s="1"/>
  <c r="F48" i="1"/>
  <c r="E48" i="1"/>
  <c r="D48" i="1"/>
  <c r="C48" i="1"/>
  <c r="G42" i="1"/>
  <c r="H42" i="1" s="1"/>
  <c r="F42" i="1"/>
  <c r="E42" i="1"/>
  <c r="D42" i="1"/>
  <c r="C42" i="1"/>
  <c r="G41" i="1"/>
  <c r="H41" i="1" s="1"/>
  <c r="F41" i="1"/>
  <c r="D41" i="1"/>
  <c r="E41" i="1" s="1"/>
  <c r="C41" i="1"/>
  <c r="G40" i="1"/>
  <c r="H40" i="1" s="1"/>
  <c r="F40" i="1"/>
  <c r="E40" i="1"/>
  <c r="D40" i="1"/>
  <c r="C40" i="1"/>
  <c r="G39" i="1"/>
  <c r="H39" i="1" s="1"/>
  <c r="F39" i="1"/>
  <c r="D39" i="1"/>
  <c r="E39" i="1" s="1"/>
  <c r="C39" i="1"/>
  <c r="G38" i="1"/>
  <c r="H38" i="1" s="1"/>
  <c r="F38" i="1"/>
  <c r="E38" i="1"/>
  <c r="D38" i="1"/>
  <c r="C38" i="1"/>
  <c r="G37" i="1"/>
  <c r="H37" i="1" s="1"/>
  <c r="F37" i="1"/>
  <c r="D37" i="1"/>
  <c r="E37" i="1" s="1"/>
  <c r="C37" i="1"/>
  <c r="G36" i="1"/>
  <c r="H36" i="1" s="1"/>
  <c r="F36" i="1"/>
  <c r="E36" i="1"/>
  <c r="D36" i="1"/>
  <c r="C36" i="1"/>
  <c r="G35" i="1"/>
  <c r="H35" i="1" s="1"/>
  <c r="D35" i="1"/>
  <c r="E35" i="1" s="1"/>
  <c r="C35" i="1"/>
  <c r="H34" i="1"/>
  <c r="G34" i="1"/>
  <c r="F34" i="1"/>
  <c r="D34" i="1"/>
  <c r="E34" i="1" s="1"/>
  <c r="C34" i="1"/>
  <c r="G33" i="1"/>
  <c r="H33" i="1" s="1"/>
  <c r="F33" i="1"/>
  <c r="D33" i="1"/>
  <c r="E33" i="1" s="1"/>
  <c r="C33" i="1"/>
  <c r="H32" i="1"/>
  <c r="C32" i="1"/>
  <c r="E32" i="1" s="1"/>
  <c r="G31" i="1"/>
  <c r="H31" i="1" s="1"/>
  <c r="F31" i="1"/>
  <c r="D31" i="1"/>
  <c r="E31" i="1" s="1"/>
  <c r="C31" i="1"/>
  <c r="G30" i="1"/>
  <c r="H30" i="1" s="1"/>
  <c r="F30" i="1"/>
  <c r="E30" i="1"/>
  <c r="D30" i="1"/>
  <c r="C30" i="1"/>
  <c r="H29" i="1"/>
  <c r="E29" i="1"/>
  <c r="C29" i="1"/>
  <c r="F28" i="1"/>
  <c r="H28" i="1" s="1"/>
  <c r="E28" i="1"/>
  <c r="C28" i="1"/>
  <c r="F27" i="1"/>
  <c r="H27" i="1" s="1"/>
  <c r="E27" i="1"/>
  <c r="C27" i="1"/>
  <c r="H26" i="1"/>
  <c r="C26" i="1"/>
  <c r="E26" i="1" s="1"/>
  <c r="F25" i="1"/>
  <c r="C25" i="1"/>
  <c r="G24" i="1"/>
  <c r="F24" i="1"/>
  <c r="D24" i="1"/>
  <c r="C24" i="1"/>
  <c r="G23" i="1"/>
  <c r="H23" i="1" s="1"/>
  <c r="F23" i="1"/>
  <c r="F44" i="1" s="1"/>
  <c r="D23" i="1"/>
  <c r="D44" i="1" s="1"/>
  <c r="C23" i="1"/>
  <c r="C44" i="1" s="1"/>
  <c r="G17" i="1"/>
  <c r="H17" i="1" s="1"/>
  <c r="F17" i="1"/>
  <c r="D17" i="1"/>
  <c r="E17" i="1" s="1"/>
  <c r="C17" i="1"/>
  <c r="G16" i="1"/>
  <c r="H16" i="1" s="1"/>
  <c r="F16" i="1"/>
  <c r="E16" i="1"/>
  <c r="D16" i="1"/>
  <c r="C16" i="1"/>
  <c r="G15" i="1"/>
  <c r="H15" i="1" s="1"/>
  <c r="F15" i="1"/>
  <c r="D15" i="1"/>
  <c r="E15" i="1" s="1"/>
  <c r="C15" i="1"/>
  <c r="F14" i="1"/>
  <c r="H14" i="1" s="1"/>
  <c r="C14" i="1"/>
  <c r="E14" i="1" s="1"/>
  <c r="F13" i="1"/>
  <c r="H13" i="1" s="1"/>
  <c r="C13" i="1"/>
  <c r="E13" i="1" s="1"/>
  <c r="F12" i="1"/>
  <c r="H12" i="1" s="1"/>
  <c r="E12" i="1"/>
  <c r="D12" i="1"/>
  <c r="E11" i="1" s="1"/>
  <c r="C12" i="1"/>
  <c r="G11" i="1"/>
  <c r="H11" i="1" s="1"/>
  <c r="F11" i="1"/>
  <c r="D11" i="1"/>
  <c r="C11" i="1"/>
  <c r="H10" i="1"/>
  <c r="F10" i="1"/>
  <c r="C10" i="1"/>
  <c r="E10" i="1" s="1"/>
  <c r="H9" i="1"/>
  <c r="G9" i="1"/>
  <c r="G19" i="1" s="1"/>
  <c r="H19" i="1" s="1"/>
  <c r="F9" i="1"/>
  <c r="F19" i="1" s="1"/>
  <c r="D9" i="1"/>
  <c r="E9" i="1" s="1"/>
  <c r="C9" i="1"/>
  <c r="C19" i="1" s="1"/>
  <c r="E44" i="1" l="1"/>
  <c r="E23" i="1"/>
  <c r="D19" i="1"/>
  <c r="E19" i="1" s="1"/>
  <c r="G44" i="1"/>
  <c r="H44" i="1" s="1"/>
</calcChain>
</file>

<file path=xl/sharedStrings.xml><?xml version="1.0" encoding="utf-8"?>
<sst xmlns="http://schemas.openxmlformats.org/spreadsheetml/2006/main" count="85" uniqueCount="71">
  <si>
    <t xml:space="preserve">Exportaciones del sector madera y muebles - AGOSTO 2019 VS AGOSTO 2020
</t>
  </si>
  <si>
    <t>Posición</t>
  </si>
  <si>
    <t>Descripcion</t>
  </si>
  <si>
    <t>Kg</t>
  </si>
  <si>
    <t>USD (FOB)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</si>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</sst>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9" xfId="0" applyNumberFormat="1" applyFont="1" applyFill="1" applyBorder="1" applyAlignment="1">
      <alignment horizontal="center"/>
    </xf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68">
          <cell r="G168">
            <v>15468936.6</v>
          </cell>
          <cell r="H168">
            <v>6325037.4900000002</v>
          </cell>
        </row>
        <row r="332">
          <cell r="G332">
            <v>55494.92</v>
          </cell>
          <cell r="H332">
            <v>70463.02</v>
          </cell>
        </row>
        <row r="403">
          <cell r="G403">
            <v>1369839</v>
          </cell>
          <cell r="H403">
            <v>1963825.78</v>
          </cell>
        </row>
        <row r="523">
          <cell r="G523">
            <v>2086753</v>
          </cell>
          <cell r="H523">
            <v>772234</v>
          </cell>
        </row>
        <row r="690">
          <cell r="G690">
            <v>0</v>
          </cell>
          <cell r="H690">
            <v>0</v>
          </cell>
        </row>
        <row r="809">
          <cell r="G809">
            <v>0</v>
          </cell>
          <cell r="H809">
            <v>0</v>
          </cell>
        </row>
        <row r="864">
          <cell r="G864">
            <v>90077.42</v>
          </cell>
          <cell r="H864">
            <v>33490.449999999997</v>
          </cell>
        </row>
        <row r="946">
          <cell r="G946">
            <v>111385.23999999999</v>
          </cell>
          <cell r="H946">
            <v>108645.17</v>
          </cell>
        </row>
        <row r="1040">
          <cell r="G1040">
            <v>369672</v>
          </cell>
          <cell r="H1040">
            <v>522639</v>
          </cell>
        </row>
        <row r="1093">
          <cell r="G1093">
            <v>0</v>
          </cell>
          <cell r="H1093">
            <v>0</v>
          </cell>
        </row>
        <row r="1130">
          <cell r="G1130">
            <v>0</v>
          </cell>
          <cell r="H1130">
            <v>0</v>
          </cell>
        </row>
        <row r="1153">
          <cell r="G1153">
            <v>0</v>
          </cell>
        </row>
        <row r="1166">
          <cell r="G1166">
            <v>1699.69</v>
          </cell>
          <cell r="H1166">
            <v>13167.5</v>
          </cell>
        </row>
        <row r="1179">
          <cell r="G1179">
            <v>1567</v>
          </cell>
          <cell r="H1179">
            <v>8367</v>
          </cell>
        </row>
        <row r="1192">
          <cell r="G1192">
            <v>0</v>
          </cell>
        </row>
        <row r="1205">
          <cell r="G1205">
            <v>193.96</v>
          </cell>
          <cell r="H1205">
            <v>2719.2</v>
          </cell>
        </row>
        <row r="1218">
          <cell r="G1218">
            <v>6374</v>
          </cell>
          <cell r="H1218">
            <v>14802</v>
          </cell>
        </row>
        <row r="1245">
          <cell r="G1245">
            <v>25697</v>
          </cell>
          <cell r="H1245">
            <v>672438</v>
          </cell>
        </row>
        <row r="1268">
          <cell r="G1268">
            <v>0</v>
          </cell>
        </row>
        <row r="1281">
          <cell r="G1281">
            <v>21835</v>
          </cell>
          <cell r="H1281">
            <v>262938</v>
          </cell>
        </row>
        <row r="1294">
          <cell r="G1294">
            <v>24684</v>
          </cell>
          <cell r="H1294">
            <v>66623</v>
          </cell>
        </row>
        <row r="1307">
          <cell r="G1307">
            <v>0</v>
          </cell>
        </row>
        <row r="1320">
          <cell r="G1320">
            <v>24290.68</v>
          </cell>
          <cell r="H1320">
            <v>70045.570000000007</v>
          </cell>
        </row>
        <row r="1333">
          <cell r="G1333">
            <v>11775</v>
          </cell>
          <cell r="H1333">
            <v>55308</v>
          </cell>
        </row>
        <row r="1346">
          <cell r="G1346">
            <v>7964</v>
          </cell>
          <cell r="H1346">
            <v>90396</v>
          </cell>
        </row>
        <row r="1399">
          <cell r="G1399">
            <v>24856</v>
          </cell>
          <cell r="H1399">
            <v>54249</v>
          </cell>
        </row>
        <row r="1437">
          <cell r="G1437">
            <v>0</v>
          </cell>
          <cell r="H1437">
            <v>0</v>
          </cell>
        </row>
        <row r="1498">
          <cell r="G1498">
            <v>0</v>
          </cell>
          <cell r="H1498">
            <v>0</v>
          </cell>
        </row>
        <row r="1499">
          <cell r="G1499">
            <v>5175.22</v>
          </cell>
          <cell r="H1499">
            <v>23475.78</v>
          </cell>
        </row>
        <row r="1500">
          <cell r="G1500">
            <v>0</v>
          </cell>
          <cell r="H1500">
            <v>0</v>
          </cell>
        </row>
        <row r="1501">
          <cell r="G1501">
            <v>7609.11</v>
          </cell>
          <cell r="H1501">
            <v>35319.870000000003</v>
          </cell>
        </row>
      </sheetData>
      <sheetData sheetId="4">
        <row r="170">
          <cell r="G170">
            <v>15208434.439999999</v>
          </cell>
          <cell r="H170">
            <v>6288117.6699999999</v>
          </cell>
        </row>
        <row r="352">
          <cell r="G352">
            <v>2402925</v>
          </cell>
          <cell r="H352">
            <v>3557180</v>
          </cell>
        </row>
        <row r="481">
          <cell r="G481">
            <v>0</v>
          </cell>
        </row>
        <row r="846">
          <cell r="G846">
            <v>13917.98</v>
          </cell>
          <cell r="H846">
            <v>7579.7900000000009</v>
          </cell>
        </row>
        <row r="937">
          <cell r="G937">
            <v>136547.06</v>
          </cell>
          <cell r="H937">
            <v>110601.63</v>
          </cell>
        </row>
        <row r="1023">
          <cell r="G1023">
            <v>837393</v>
          </cell>
          <cell r="H1023">
            <v>1040482</v>
          </cell>
        </row>
        <row r="1078">
          <cell r="G1078">
            <v>0</v>
          </cell>
          <cell r="H1078">
            <v>0</v>
          </cell>
        </row>
        <row r="1127">
          <cell r="G1127">
            <v>0</v>
          </cell>
          <cell r="H1127">
            <v>0</v>
          </cell>
        </row>
        <row r="1307">
          <cell r="G1307">
            <v>6806.17</v>
          </cell>
          <cell r="H1307">
            <v>31271.1</v>
          </cell>
        </row>
        <row r="1352">
          <cell r="G1352">
            <v>21487.64</v>
          </cell>
          <cell r="H1352">
            <v>72796.61</v>
          </cell>
        </row>
        <row r="1396">
          <cell r="G1396">
            <v>68855</v>
          </cell>
          <cell r="H1396">
            <v>73229</v>
          </cell>
        </row>
        <row r="1524">
          <cell r="G1524">
            <v>11891</v>
          </cell>
          <cell r="H1524">
            <v>80021</v>
          </cell>
        </row>
        <row r="1525">
          <cell r="G1525">
            <v>11231</v>
          </cell>
          <cell r="H1525">
            <v>35650</v>
          </cell>
        </row>
        <row r="1526">
          <cell r="G1526">
            <v>0</v>
          </cell>
          <cell r="H1526">
            <v>0</v>
          </cell>
        </row>
        <row r="1527">
          <cell r="G1527">
            <v>13032.14</v>
          </cell>
          <cell r="H1527">
            <v>27430.33</v>
          </cell>
        </row>
        <row r="1528">
          <cell r="G1528">
            <v>38718</v>
          </cell>
          <cell r="H1528">
            <v>71351</v>
          </cell>
        </row>
        <row r="1529">
          <cell r="G1529">
            <v>8893</v>
          </cell>
          <cell r="H1529">
            <v>34488</v>
          </cell>
        </row>
        <row r="1626">
          <cell r="G1626">
            <v>6625.54</v>
          </cell>
          <cell r="H1626">
            <v>30122.52</v>
          </cell>
        </row>
        <row r="1711">
          <cell r="G1711">
            <v>6936</v>
          </cell>
          <cell r="H1711">
            <v>13677</v>
          </cell>
        </row>
        <row r="1712">
          <cell r="G1712">
            <v>0</v>
          </cell>
          <cell r="H1712">
            <v>0</v>
          </cell>
        </row>
        <row r="1713">
          <cell r="G1713">
            <v>0</v>
          </cell>
          <cell r="H1713">
            <v>0</v>
          </cell>
        </row>
        <row r="1714">
          <cell r="G1714">
            <v>11940</v>
          </cell>
          <cell r="H1714">
            <v>56230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D51" sqref="D51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>
        <v>43678</v>
      </c>
      <c r="D8" s="18">
        <v>44044</v>
      </c>
      <c r="E8" s="19" t="s">
        <v>5</v>
      </c>
      <c r="F8" s="18">
        <v>43678</v>
      </c>
      <c r="G8" s="18">
        <v>44044</v>
      </c>
      <c r="H8" s="20" t="s">
        <v>5</v>
      </c>
    </row>
    <row r="9" spans="1:9" x14ac:dyDescent="0.25">
      <c r="A9" s="21" t="s">
        <v>6</v>
      </c>
      <c r="B9" s="22" t="s">
        <v>7</v>
      </c>
      <c r="C9" s="23">
        <f>'[1]PA 2019'!G168</f>
        <v>15468936.6</v>
      </c>
      <c r="D9" s="24">
        <f>'[1]PA 2020'!G170</f>
        <v>15208434.439999999</v>
      </c>
      <c r="E9" s="25">
        <f>D9/C9-1</f>
        <v>-1.6840340531229514E-2</v>
      </c>
      <c r="F9" s="26">
        <f>'[1]PA 2019'!H168</f>
        <v>6325037.4900000002</v>
      </c>
      <c r="G9" s="27">
        <f>'[1]PA 2020'!H170</f>
        <v>6288117.6699999999</v>
      </c>
      <c r="H9" s="28">
        <f>G9/F9-1</f>
        <v>-5.8370910936688114E-3</v>
      </c>
    </row>
    <row r="10" spans="1:9" x14ac:dyDescent="0.25">
      <c r="A10" s="29" t="s">
        <v>8</v>
      </c>
      <c r="B10" s="30" t="s">
        <v>9</v>
      </c>
      <c r="C10" s="31">
        <f>'[1]PA 2019'!G332</f>
        <v>55494.92</v>
      </c>
      <c r="D10" s="32">
        <v>0</v>
      </c>
      <c r="E10" s="33">
        <f>D10/C10-1</f>
        <v>-1</v>
      </c>
      <c r="F10" s="34">
        <f>'[1]PA 2019'!H332</f>
        <v>70463.02</v>
      </c>
      <c r="G10" s="35">
        <v>0</v>
      </c>
      <c r="H10" s="36">
        <f t="shared" ref="H10:H17" si="0">G10/F10-1</f>
        <v>-1</v>
      </c>
    </row>
    <row r="11" spans="1:9" x14ac:dyDescent="0.25">
      <c r="A11" s="37" t="s">
        <v>10</v>
      </c>
      <c r="B11" s="38" t="s">
        <v>11</v>
      </c>
      <c r="C11" s="39">
        <f>'[1]PA 2019'!G403</f>
        <v>1369839</v>
      </c>
      <c r="D11" s="40">
        <f>'[1]PA 2020'!G352</f>
        <v>2402925</v>
      </c>
      <c r="E11" s="41">
        <f>D12/C11-1</f>
        <v>-1</v>
      </c>
      <c r="F11" s="42">
        <f>'[1]PA 2019'!H403</f>
        <v>1963825.78</v>
      </c>
      <c r="G11" s="43">
        <f>'[1]PA 2020'!H352</f>
        <v>3557180</v>
      </c>
      <c r="H11" s="44">
        <f t="shared" si="0"/>
        <v>0.8113521251360698</v>
      </c>
    </row>
    <row r="12" spans="1:9" x14ac:dyDescent="0.25">
      <c r="A12" s="29" t="s">
        <v>12</v>
      </c>
      <c r="B12" s="30" t="s">
        <v>13</v>
      </c>
      <c r="C12" s="31">
        <f>'[1]PA 2019'!G523</f>
        <v>2086753</v>
      </c>
      <c r="D12" s="35">
        <f>'[1]PA 2020'!G481</f>
        <v>0</v>
      </c>
      <c r="E12" s="45" t="e">
        <f>#REF!/C12-1</f>
        <v>#REF!</v>
      </c>
      <c r="F12" s="34">
        <f>'[1]PA 2019'!H523</f>
        <v>772234</v>
      </c>
      <c r="G12" s="35">
        <v>0</v>
      </c>
      <c r="H12" s="36">
        <f t="shared" si="0"/>
        <v>-1</v>
      </c>
    </row>
    <row r="13" spans="1:9" x14ac:dyDescent="0.25">
      <c r="A13" s="37" t="s">
        <v>14</v>
      </c>
      <c r="B13" s="38" t="s">
        <v>15</v>
      </c>
      <c r="C13" s="39">
        <f>'[1]PA 2019'!G690</f>
        <v>0</v>
      </c>
      <c r="D13" s="43">
        <v>0</v>
      </c>
      <c r="E13" s="41" t="e">
        <f t="shared" ref="E13:E19" si="1">D13/C13-1</f>
        <v>#DIV/0!</v>
      </c>
      <c r="F13" s="42">
        <f>'[1]PA 2019'!H690</f>
        <v>0</v>
      </c>
      <c r="G13" s="43">
        <v>0</v>
      </c>
      <c r="H13" s="44" t="e">
        <f t="shared" si="0"/>
        <v>#DIV/0!</v>
      </c>
    </row>
    <row r="14" spans="1:9" x14ac:dyDescent="0.25">
      <c r="A14" s="29" t="s">
        <v>16</v>
      </c>
      <c r="B14" s="30" t="s">
        <v>17</v>
      </c>
      <c r="C14" s="31">
        <f>'[1]PA 2019'!G809</f>
        <v>0</v>
      </c>
      <c r="D14" s="35">
        <v>0</v>
      </c>
      <c r="E14" s="45" t="e">
        <f t="shared" si="1"/>
        <v>#DIV/0!</v>
      </c>
      <c r="F14" s="34">
        <f>'[1]PA 2019'!H809</f>
        <v>0</v>
      </c>
      <c r="G14" s="35">
        <v>0</v>
      </c>
      <c r="H14" s="36" t="e">
        <f t="shared" si="0"/>
        <v>#DIV/0!</v>
      </c>
    </row>
    <row r="15" spans="1:9" x14ac:dyDescent="0.25">
      <c r="A15" s="37" t="s">
        <v>18</v>
      </c>
      <c r="B15" s="38" t="s">
        <v>19</v>
      </c>
      <c r="C15" s="39">
        <f>'[1]PA 2019'!G864</f>
        <v>90077.42</v>
      </c>
      <c r="D15" s="39">
        <f>'[1]PA 2020'!G846</f>
        <v>13917.98</v>
      </c>
      <c r="E15" s="41">
        <f t="shared" si="1"/>
        <v>-0.84548869183864284</v>
      </c>
      <c r="F15" s="42">
        <f>'[1]PA 2019'!H864</f>
        <v>33490.449999999997</v>
      </c>
      <c r="G15" s="43">
        <f>'[1]PA 2020'!H846</f>
        <v>7579.7900000000009</v>
      </c>
      <c r="H15" s="44">
        <f t="shared" si="0"/>
        <v>-0.77367309188141686</v>
      </c>
    </row>
    <row r="16" spans="1:9" x14ac:dyDescent="0.25">
      <c r="A16" s="29" t="s">
        <v>20</v>
      </c>
      <c r="B16" s="30" t="s">
        <v>21</v>
      </c>
      <c r="C16" s="31">
        <f>'[1]PA 2019'!G946</f>
        <v>111385.23999999999</v>
      </c>
      <c r="D16" s="31">
        <f>'[1]PA 2020'!G937</f>
        <v>136547.06</v>
      </c>
      <c r="E16" s="45">
        <f t="shared" si="1"/>
        <v>0.22589905089758755</v>
      </c>
      <c r="F16" s="34">
        <f>'[1]PA 2019'!H946</f>
        <v>108645.17</v>
      </c>
      <c r="G16" s="35">
        <f>'[1]PA 2020'!H937</f>
        <v>110601.63</v>
      </c>
      <c r="H16" s="36">
        <f t="shared" si="0"/>
        <v>1.800779546849629E-2</v>
      </c>
      <c r="I16" s="46" t="s">
        <v>22</v>
      </c>
    </row>
    <row r="17" spans="1:9" ht="15.75" thickBot="1" x14ac:dyDescent="0.3">
      <c r="A17" s="47" t="s">
        <v>23</v>
      </c>
      <c r="B17" s="48" t="s">
        <v>24</v>
      </c>
      <c r="C17" s="49">
        <f>'[1]PA 2019'!G1040</f>
        <v>369672</v>
      </c>
      <c r="D17" s="50">
        <f>'[1]PA 2020'!G1023</f>
        <v>837393</v>
      </c>
      <c r="E17" s="51">
        <f t="shared" si="1"/>
        <v>1.265232422255405</v>
      </c>
      <c r="F17" s="49">
        <f>'[1]PA 2019'!H1040</f>
        <v>522639</v>
      </c>
      <c r="G17" s="50">
        <f>'[1]PA 2020'!H1023</f>
        <v>1040482</v>
      </c>
      <c r="H17" s="52">
        <f t="shared" si="0"/>
        <v>0.99082349384565638</v>
      </c>
      <c r="I17" s="46" t="s">
        <v>22</v>
      </c>
    </row>
    <row r="18" spans="1:9" ht="15.75" thickBot="1" x14ac:dyDescent="0.3">
      <c r="B18" s="53"/>
      <c r="C18" s="54"/>
      <c r="D18" s="54"/>
      <c r="E18" s="55"/>
      <c r="H18" s="55"/>
    </row>
    <row r="19" spans="1:9" ht="16.5" thickBot="1" x14ac:dyDescent="0.3">
      <c r="A19" s="56" t="s">
        <v>25</v>
      </c>
      <c r="B19" s="57"/>
      <c r="C19" s="58">
        <f>SUM(C9:C17)</f>
        <v>19552158.18</v>
      </c>
      <c r="D19" s="59">
        <f>SUM(D9:D17)</f>
        <v>18599217.479999997</v>
      </c>
      <c r="E19" s="60">
        <f>D19/C19-1</f>
        <v>-4.8738389451798203E-2</v>
      </c>
      <c r="F19" s="58">
        <f>SUM(F9:F17)</f>
        <v>9796334.9099999983</v>
      </c>
      <c r="G19" s="59">
        <f>SUM(G9:G17)</f>
        <v>11003961.09</v>
      </c>
      <c r="H19" s="60">
        <f>G19/F19-1</f>
        <v>0.12327326404156214</v>
      </c>
    </row>
    <row r="20" spans="1:9" ht="15.75" thickBot="1" x14ac:dyDescent="0.3">
      <c r="B20" s="53"/>
      <c r="C20" s="54"/>
      <c r="D20" s="54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>
        <v>43678</v>
      </c>
      <c r="D22" s="18">
        <v>44044</v>
      </c>
      <c r="E22" s="61" t="s">
        <v>5</v>
      </c>
      <c r="F22" s="18">
        <v>43678</v>
      </c>
      <c r="G22" s="18">
        <v>44044</v>
      </c>
      <c r="H22" s="20" t="s">
        <v>5</v>
      </c>
    </row>
    <row r="23" spans="1:9" x14ac:dyDescent="0.25">
      <c r="A23" s="21" t="s">
        <v>26</v>
      </c>
      <c r="B23" s="22" t="s">
        <v>27</v>
      </c>
      <c r="C23" s="62">
        <f>'[1]PA 2019'!G1437</f>
        <v>0</v>
      </c>
      <c r="D23" s="63">
        <f>'[1]PA 2020'!G1078</f>
        <v>0</v>
      </c>
      <c r="E23" s="28" t="e">
        <f t="shared" ref="E23:E42" si="2">D23/C23-1</f>
        <v>#DIV/0!</v>
      </c>
      <c r="F23" s="62">
        <f>'[1]PA 2019'!H1437</f>
        <v>0</v>
      </c>
      <c r="G23" s="64">
        <f>'[1]PA 2020'!H1078</f>
        <v>0</v>
      </c>
      <c r="H23" s="28" t="e">
        <f t="shared" ref="H23:H42" si="3">G23/F23-1</f>
        <v>#DIV/0!</v>
      </c>
    </row>
    <row r="24" spans="1:9" x14ac:dyDescent="0.25">
      <c r="A24" s="29" t="s">
        <v>28</v>
      </c>
      <c r="B24" s="30" t="s">
        <v>29</v>
      </c>
      <c r="C24" s="34">
        <f>'[1]PA 2019'!G1093</f>
        <v>0</v>
      </c>
      <c r="D24" s="35">
        <f>'[1]PA 2020'!G1127</f>
        <v>0</v>
      </c>
      <c r="E24" s="65">
        <v>0</v>
      </c>
      <c r="F24" s="34">
        <f>'[1]PA 2019'!H1093</f>
        <v>0</v>
      </c>
      <c r="G24" s="35">
        <f>'[1]PA 2020'!H1127</f>
        <v>0</v>
      </c>
      <c r="H24" s="65">
        <v>0</v>
      </c>
    </row>
    <row r="25" spans="1:9" x14ac:dyDescent="0.25">
      <c r="A25" s="37" t="s">
        <v>30</v>
      </c>
      <c r="B25" s="38" t="s">
        <v>31</v>
      </c>
      <c r="C25" s="42">
        <f>'[1]PA 2019'!G1130</f>
        <v>0</v>
      </c>
      <c r="D25" s="66">
        <v>0</v>
      </c>
      <c r="E25" s="67">
        <v>0</v>
      </c>
      <c r="F25" s="42">
        <f>'[1]PA 2019'!H1130</f>
        <v>0</v>
      </c>
      <c r="G25" s="43">
        <v>0</v>
      </c>
      <c r="H25" s="67">
        <v>0</v>
      </c>
      <c r="I25" s="68" t="s">
        <v>32</v>
      </c>
    </row>
    <row r="26" spans="1:9" x14ac:dyDescent="0.25">
      <c r="A26" s="29" t="s">
        <v>33</v>
      </c>
      <c r="B26" s="30" t="s">
        <v>34</v>
      </c>
      <c r="C26" s="34">
        <f>'[1]PA 2019'!G1153</f>
        <v>0</v>
      </c>
      <c r="D26" s="35">
        <v>0</v>
      </c>
      <c r="E26" s="65" t="e">
        <f>D26/C26-1</f>
        <v>#DIV/0!</v>
      </c>
      <c r="F26" s="34">
        <v>0</v>
      </c>
      <c r="G26" s="35">
        <v>0</v>
      </c>
      <c r="H26" s="65" t="e">
        <f t="shared" si="3"/>
        <v>#DIV/0!</v>
      </c>
    </row>
    <row r="27" spans="1:9" x14ac:dyDescent="0.25">
      <c r="A27" s="37" t="s">
        <v>35</v>
      </c>
      <c r="B27" s="38" t="s">
        <v>36</v>
      </c>
      <c r="C27" s="42">
        <f>'[1]PA 2019'!G1166</f>
        <v>1699.69</v>
      </c>
      <c r="D27" s="66">
        <v>0</v>
      </c>
      <c r="E27" s="67">
        <f t="shared" si="2"/>
        <v>-1</v>
      </c>
      <c r="F27" s="42">
        <f>'[1]PA 2019'!H1166</f>
        <v>13167.5</v>
      </c>
      <c r="G27" s="43">
        <v>0</v>
      </c>
      <c r="H27" s="67">
        <f t="shared" si="3"/>
        <v>-1</v>
      </c>
    </row>
    <row r="28" spans="1:9" x14ac:dyDescent="0.25">
      <c r="A28" s="29" t="s">
        <v>37</v>
      </c>
      <c r="B28" s="30" t="s">
        <v>38</v>
      </c>
      <c r="C28" s="34">
        <f>'[1]PA 2019'!G1179</f>
        <v>1567</v>
      </c>
      <c r="D28" s="35">
        <v>0</v>
      </c>
      <c r="E28" s="65">
        <f t="shared" si="2"/>
        <v>-1</v>
      </c>
      <c r="F28" s="34">
        <f>'[1]PA 2019'!H1179</f>
        <v>8367</v>
      </c>
      <c r="G28" s="35">
        <v>0</v>
      </c>
      <c r="H28" s="65">
        <f t="shared" si="3"/>
        <v>-1</v>
      </c>
    </row>
    <row r="29" spans="1:9" x14ac:dyDescent="0.25">
      <c r="A29" s="37" t="s">
        <v>39</v>
      </c>
      <c r="B29" s="69" t="s">
        <v>40</v>
      </c>
      <c r="C29" s="70">
        <f>'[1]PA 2019'!G1192</f>
        <v>0</v>
      </c>
      <c r="D29" s="66">
        <v>0</v>
      </c>
      <c r="E29" s="71" t="e">
        <f t="shared" si="2"/>
        <v>#DIV/0!</v>
      </c>
      <c r="F29" s="70">
        <v>0</v>
      </c>
      <c r="G29" s="66">
        <v>0</v>
      </c>
      <c r="H29" s="71" t="e">
        <f t="shared" si="3"/>
        <v>#DIV/0!</v>
      </c>
    </row>
    <row r="30" spans="1:9" x14ac:dyDescent="0.25">
      <c r="A30" s="29" t="s">
        <v>41</v>
      </c>
      <c r="B30" s="30" t="s">
        <v>42</v>
      </c>
      <c r="C30" s="34">
        <f>'[1]PA 2019'!G1205</f>
        <v>193.96</v>
      </c>
      <c r="D30" s="35">
        <f>'[1]PA 2020'!G1307</f>
        <v>6806.17</v>
      </c>
      <c r="E30" s="65">
        <f t="shared" si="2"/>
        <v>34.090585687770677</v>
      </c>
      <c r="F30" s="34">
        <f>'[1]PA 2019'!H1205</f>
        <v>2719.2</v>
      </c>
      <c r="G30" s="35">
        <f>'[1]PA 2020'!H1307</f>
        <v>31271.1</v>
      </c>
      <c r="H30" s="65">
        <f t="shared" si="3"/>
        <v>10.500110326566638</v>
      </c>
    </row>
    <row r="31" spans="1:9" x14ac:dyDescent="0.25">
      <c r="A31" s="37" t="s">
        <v>43</v>
      </c>
      <c r="B31" s="38" t="s">
        <v>44</v>
      </c>
      <c r="C31" s="70">
        <f>'[1]PA 2019'!G1218</f>
        <v>6374</v>
      </c>
      <c r="D31" s="66">
        <f>'[1]PA 2020'!G1352</f>
        <v>21487.64</v>
      </c>
      <c r="E31" s="71">
        <f t="shared" si="2"/>
        <v>2.3711390021964229</v>
      </c>
      <c r="F31" s="70">
        <f>'[1]PA 2019'!H1218</f>
        <v>14802</v>
      </c>
      <c r="G31" s="66">
        <f>'[1]PA 2020'!H1352</f>
        <v>72796.61</v>
      </c>
      <c r="H31" s="67">
        <f t="shared" si="3"/>
        <v>3.91802526685583</v>
      </c>
    </row>
    <row r="32" spans="1:9" x14ac:dyDescent="0.25">
      <c r="A32" s="29" t="s">
        <v>45</v>
      </c>
      <c r="B32" s="30" t="s">
        <v>46</v>
      </c>
      <c r="C32" s="34">
        <f>'[1]PA 2019'!G1268</f>
        <v>0</v>
      </c>
      <c r="D32" s="35">
        <v>0</v>
      </c>
      <c r="E32" s="65" t="e">
        <f t="shared" si="2"/>
        <v>#DIV/0!</v>
      </c>
      <c r="F32" s="34">
        <v>0</v>
      </c>
      <c r="G32" s="35">
        <v>0</v>
      </c>
      <c r="H32" s="65" t="e">
        <f t="shared" si="3"/>
        <v>#DIV/0!</v>
      </c>
    </row>
    <row r="33" spans="1:8" x14ac:dyDescent="0.25">
      <c r="A33" s="37" t="s">
        <v>47</v>
      </c>
      <c r="B33" s="38" t="s">
        <v>48</v>
      </c>
      <c r="C33" s="42">
        <f>'[1]PA 2019'!G1281</f>
        <v>21835</v>
      </c>
      <c r="D33" s="43">
        <f>'[1]PA 2020'!G1524</f>
        <v>11891</v>
      </c>
      <c r="E33" s="67">
        <f t="shared" si="2"/>
        <v>-0.45541561712846346</v>
      </c>
      <c r="F33" s="42">
        <f>'[1]PA 2019'!H1281</f>
        <v>262938</v>
      </c>
      <c r="G33" s="43">
        <f>'[1]PA 2020'!H1524</f>
        <v>80021</v>
      </c>
      <c r="H33" s="67">
        <f t="shared" si="3"/>
        <v>-0.69566589842472371</v>
      </c>
    </row>
    <row r="34" spans="1:8" x14ac:dyDescent="0.25">
      <c r="A34" s="29" t="s">
        <v>49</v>
      </c>
      <c r="B34" s="30" t="s">
        <v>50</v>
      </c>
      <c r="C34" s="34">
        <f>'[1]PA 2019'!G1294</f>
        <v>24684</v>
      </c>
      <c r="D34" s="35">
        <f>'[1]PA 2020'!G1525</f>
        <v>11231</v>
      </c>
      <c r="E34" s="65">
        <f t="shared" si="2"/>
        <v>-0.5450089126559714</v>
      </c>
      <c r="F34" s="34">
        <f>'[1]PA 2019'!H1294</f>
        <v>66623</v>
      </c>
      <c r="G34" s="35">
        <f>'[1]PA 2020'!H1525</f>
        <v>35650</v>
      </c>
      <c r="H34" s="65">
        <f t="shared" si="3"/>
        <v>-0.46489950917851197</v>
      </c>
    </row>
    <row r="35" spans="1:8" x14ac:dyDescent="0.25">
      <c r="A35" s="37" t="s">
        <v>51</v>
      </c>
      <c r="B35" s="38" t="s">
        <v>52</v>
      </c>
      <c r="C35" s="42">
        <f>'[1]PA 2019'!G1307</f>
        <v>0</v>
      </c>
      <c r="D35" s="43">
        <f>'[1]PA 2020'!G1526</f>
        <v>0</v>
      </c>
      <c r="E35" s="67" t="e">
        <f t="shared" si="2"/>
        <v>#DIV/0!</v>
      </c>
      <c r="F35" s="42">
        <v>0</v>
      </c>
      <c r="G35" s="43">
        <f>'[1]PA 2020'!H1526</f>
        <v>0</v>
      </c>
      <c r="H35" s="67" t="e">
        <f t="shared" si="3"/>
        <v>#DIV/0!</v>
      </c>
    </row>
    <row r="36" spans="1:8" x14ac:dyDescent="0.25">
      <c r="A36" s="29" t="s">
        <v>53</v>
      </c>
      <c r="B36" s="30" t="s">
        <v>54</v>
      </c>
      <c r="C36" s="34">
        <f>'[1]PA 2019'!G1320</f>
        <v>24290.68</v>
      </c>
      <c r="D36" s="35">
        <f>'[1]PA 2020'!G1527</f>
        <v>13032.14</v>
      </c>
      <c r="E36" s="65">
        <f t="shared" si="2"/>
        <v>-0.46349217065969339</v>
      </c>
      <c r="F36" s="34">
        <f>'[1]PA 2019'!H1320</f>
        <v>70045.570000000007</v>
      </c>
      <c r="G36" s="35">
        <f>'[1]PA 2020'!H1527</f>
        <v>27430.33</v>
      </c>
      <c r="H36" s="65">
        <f t="shared" si="3"/>
        <v>-0.60839307896273809</v>
      </c>
    </row>
    <row r="37" spans="1:8" x14ac:dyDescent="0.25">
      <c r="A37" s="37" t="s">
        <v>55</v>
      </c>
      <c r="B37" s="38" t="s">
        <v>56</v>
      </c>
      <c r="C37" s="42">
        <f>'[1]PA 2019'!G1333</f>
        <v>11775</v>
      </c>
      <c r="D37" s="43">
        <f>'[1]PA 2020'!G1528</f>
        <v>38718</v>
      </c>
      <c r="E37" s="67">
        <f t="shared" si="2"/>
        <v>2.2881528662420383</v>
      </c>
      <c r="F37" s="42">
        <f>'[1]PA 2019'!H1333</f>
        <v>55308</v>
      </c>
      <c r="G37" s="43">
        <f>'[1]PA 2020'!H1528</f>
        <v>71351</v>
      </c>
      <c r="H37" s="67">
        <f t="shared" si="3"/>
        <v>0.2900665364865842</v>
      </c>
    </row>
    <row r="38" spans="1:8" x14ac:dyDescent="0.25">
      <c r="A38" s="29">
        <v>940370</v>
      </c>
      <c r="B38" s="30" t="s">
        <v>57</v>
      </c>
      <c r="C38" s="34">
        <f>'[1]PA 2019'!G1346</f>
        <v>7964</v>
      </c>
      <c r="D38" s="35">
        <f>'[1]PA 2020'!G1529</f>
        <v>8893</v>
      </c>
      <c r="E38" s="65">
        <f t="shared" si="2"/>
        <v>0.11664992466097446</v>
      </c>
      <c r="F38" s="34">
        <f>'[1]PA 2019'!H1346</f>
        <v>90396</v>
      </c>
      <c r="G38" s="35">
        <f>'[1]PA 2020'!H1529</f>
        <v>34488</v>
      </c>
      <c r="H38" s="65">
        <f t="shared" si="3"/>
        <v>-0.61847869374751097</v>
      </c>
    </row>
    <row r="39" spans="1:8" x14ac:dyDescent="0.25">
      <c r="A39" s="37" t="s">
        <v>58</v>
      </c>
      <c r="B39" s="38" t="s">
        <v>59</v>
      </c>
      <c r="C39" s="42">
        <f>'[1]PA 2019'!G1498</f>
        <v>0</v>
      </c>
      <c r="D39" s="72">
        <f>'[1]PA 2020'!G1711</f>
        <v>6936</v>
      </c>
      <c r="E39" s="67" t="e">
        <f t="shared" si="2"/>
        <v>#DIV/0!</v>
      </c>
      <c r="F39" s="42">
        <f>'[1]PA 2019'!H1498</f>
        <v>0</v>
      </c>
      <c r="G39" s="43">
        <f>'[1]PA 2020'!H1711</f>
        <v>13677</v>
      </c>
      <c r="H39" s="67" t="e">
        <f t="shared" si="3"/>
        <v>#DIV/0!</v>
      </c>
    </row>
    <row r="40" spans="1:8" x14ac:dyDescent="0.25">
      <c r="A40" s="29" t="s">
        <v>60</v>
      </c>
      <c r="B40" s="30" t="s">
        <v>61</v>
      </c>
      <c r="C40" s="34">
        <f>'[1]PA 2019'!G1499</f>
        <v>5175.22</v>
      </c>
      <c r="D40" s="35">
        <f>'[1]PA 2020'!G1712</f>
        <v>0</v>
      </c>
      <c r="E40" s="65">
        <f t="shared" si="2"/>
        <v>-1</v>
      </c>
      <c r="F40" s="34">
        <f>'[1]PA 2019'!H1499</f>
        <v>23475.78</v>
      </c>
      <c r="G40" s="35">
        <f>'[1]PA 2020'!H1712</f>
        <v>0</v>
      </c>
      <c r="H40" s="65">
        <f t="shared" si="3"/>
        <v>-1</v>
      </c>
    </row>
    <row r="41" spans="1:8" x14ac:dyDescent="0.25">
      <c r="A41" s="37" t="s">
        <v>62</v>
      </c>
      <c r="B41" s="38" t="s">
        <v>63</v>
      </c>
      <c r="C41" s="42">
        <f>'[1]PA 2019'!G1500</f>
        <v>0</v>
      </c>
      <c r="D41" s="72">
        <f>'[1]PA 2020'!G1713</f>
        <v>0</v>
      </c>
      <c r="E41" s="67" t="e">
        <f t="shared" si="2"/>
        <v>#DIV/0!</v>
      </c>
      <c r="F41" s="42">
        <f>'[1]PA 2019'!H1500</f>
        <v>0</v>
      </c>
      <c r="G41" s="43">
        <f>'[1]PA 2020'!H1713</f>
        <v>0</v>
      </c>
      <c r="H41" s="67" t="e">
        <f t="shared" si="3"/>
        <v>#DIV/0!</v>
      </c>
    </row>
    <row r="42" spans="1:8" ht="15.75" thickBot="1" x14ac:dyDescent="0.3">
      <c r="A42" s="73" t="s">
        <v>64</v>
      </c>
      <c r="B42" s="74" t="s">
        <v>65</v>
      </c>
      <c r="C42" s="75">
        <f>'[1]PA 2019'!G1501</f>
        <v>7609.11</v>
      </c>
      <c r="D42" s="76">
        <f>'[1]PA 2020'!G1714</f>
        <v>11940</v>
      </c>
      <c r="E42" s="77">
        <f t="shared" si="2"/>
        <v>0.5691716902502395</v>
      </c>
      <c r="F42" s="75">
        <f>'[1]PA 2019'!H1501</f>
        <v>35319.870000000003</v>
      </c>
      <c r="G42" s="76">
        <f>'[1]PA 2020'!H1714</f>
        <v>56230</v>
      </c>
      <c r="H42" s="77">
        <f t="shared" si="3"/>
        <v>0.59202171468921017</v>
      </c>
    </row>
    <row r="43" spans="1:8" ht="15.75" thickBot="1" x14ac:dyDescent="0.3"/>
    <row r="44" spans="1:8" ht="16.5" thickBot="1" x14ac:dyDescent="0.3">
      <c r="A44" s="56" t="s">
        <v>66</v>
      </c>
      <c r="B44" s="57"/>
      <c r="C44" s="58">
        <f>SUM(C23:C42)</f>
        <v>113167.66</v>
      </c>
      <c r="D44" s="59">
        <f>SUM(D23:D42)</f>
        <v>130934.95</v>
      </c>
      <c r="E44" s="78">
        <f>D44/C44-1</f>
        <v>0.15699971175510741</v>
      </c>
      <c r="F44" s="58">
        <f>SUM(F23:F42)</f>
        <v>643161.92000000004</v>
      </c>
      <c r="G44" s="59">
        <f>SUM(G23:G42)</f>
        <v>422915.04</v>
      </c>
      <c r="H44" s="60">
        <f>G44/F44-1</f>
        <v>-0.34244390588298523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>
        <v>43678</v>
      </c>
      <c r="D47" s="18">
        <v>44044</v>
      </c>
      <c r="E47" s="61" t="s">
        <v>5</v>
      </c>
      <c r="F47" s="18">
        <v>43678</v>
      </c>
      <c r="G47" s="18">
        <v>44044</v>
      </c>
      <c r="H47" s="20" t="s">
        <v>5</v>
      </c>
    </row>
    <row r="48" spans="1:8" x14ac:dyDescent="0.25">
      <c r="A48" s="79" t="s">
        <v>67</v>
      </c>
      <c r="B48" s="80" t="s">
        <v>68</v>
      </c>
      <c r="C48" s="81">
        <f>'[1]PA 2019'!G1245</f>
        <v>25697</v>
      </c>
      <c r="D48" s="82">
        <f>'[1]PA 2020'!G1396</f>
        <v>68855</v>
      </c>
      <c r="E48" s="83">
        <f>D48/C48-1</f>
        <v>1.6794956609720981</v>
      </c>
      <c r="F48" s="81">
        <f>'[1]PA 2019'!H1245</f>
        <v>672438</v>
      </c>
      <c r="G48" s="82">
        <f>'[1]PA 2020'!H1396</f>
        <v>73229</v>
      </c>
      <c r="H48" s="83">
        <f>G48/F48-1</f>
        <v>-0.89109925376019794</v>
      </c>
    </row>
    <row r="49" spans="1:8" ht="15.75" thickBot="1" x14ac:dyDescent="0.3">
      <c r="A49" s="73" t="s">
        <v>69</v>
      </c>
      <c r="B49" s="74" t="s">
        <v>70</v>
      </c>
      <c r="C49" s="75">
        <f>'[1]PA 2019'!G1399</f>
        <v>24856</v>
      </c>
      <c r="D49" s="76">
        <f>'[1]PA 2020'!G1626</f>
        <v>6625.54</v>
      </c>
      <c r="E49" s="84">
        <f>D49/C49-1</f>
        <v>-0.73344303186353388</v>
      </c>
      <c r="F49" s="75">
        <f>'[1]PA 2019'!H1399</f>
        <v>54249</v>
      </c>
      <c r="G49" s="76">
        <f>'[1]PA 2020'!H1626</f>
        <v>30122.52</v>
      </c>
      <c r="H49" s="84">
        <f>G49/F49-1</f>
        <v>-0.44473593983299231</v>
      </c>
    </row>
    <row r="51" spans="1:8" x14ac:dyDescent="0.25">
      <c r="C51" s="85"/>
      <c r="F51" s="85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 VS 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2020-09-30T17:31:39Z</dcterms:created>
  <dcterms:modified xsi:type="dcterms:W3CDTF">2020-09-30T17:32:13Z</dcterms:modified>
</cp:coreProperties>
</file>