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01 2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49" i="1" l="1"/>
  <c r="G49" i="1"/>
  <c r="F49" i="1"/>
  <c r="D49" i="1"/>
  <c r="E49" i="1" s="1"/>
  <c r="C49" i="1"/>
  <c r="G48" i="1"/>
  <c r="F48" i="1"/>
  <c r="H48" i="1" s="1"/>
  <c r="E48" i="1"/>
  <c r="D48" i="1"/>
  <c r="C48" i="1"/>
  <c r="G42" i="1"/>
  <c r="F42" i="1"/>
  <c r="H42" i="1" s="1"/>
  <c r="E42" i="1"/>
  <c r="D42" i="1"/>
  <c r="C42" i="1"/>
  <c r="H41" i="1"/>
  <c r="G41" i="1"/>
  <c r="F41" i="1"/>
  <c r="D41" i="1"/>
  <c r="E41" i="1" s="1"/>
  <c r="C41" i="1"/>
  <c r="G40" i="1"/>
  <c r="F40" i="1"/>
  <c r="H40" i="1" s="1"/>
  <c r="E40" i="1"/>
  <c r="D40" i="1"/>
  <c r="C40" i="1"/>
  <c r="H39" i="1"/>
  <c r="G39" i="1"/>
  <c r="F39" i="1"/>
  <c r="D39" i="1"/>
  <c r="E39" i="1" s="1"/>
  <c r="C39" i="1"/>
  <c r="G38" i="1"/>
  <c r="F38" i="1"/>
  <c r="H38" i="1" s="1"/>
  <c r="E38" i="1"/>
  <c r="D38" i="1"/>
  <c r="C38" i="1"/>
  <c r="H37" i="1"/>
  <c r="G37" i="1"/>
  <c r="F37" i="1"/>
  <c r="D37" i="1"/>
  <c r="E37" i="1" s="1"/>
  <c r="C37" i="1"/>
  <c r="G36" i="1"/>
  <c r="F36" i="1"/>
  <c r="H36" i="1" s="1"/>
  <c r="E36" i="1"/>
  <c r="D36" i="1"/>
  <c r="C36" i="1"/>
  <c r="G35" i="1"/>
  <c r="F35" i="1"/>
  <c r="D35" i="1"/>
  <c r="C35" i="1"/>
  <c r="H34" i="1"/>
  <c r="G34" i="1"/>
  <c r="F34" i="1"/>
  <c r="D34" i="1"/>
  <c r="E34" i="1" s="1"/>
  <c r="C34" i="1"/>
  <c r="G33" i="1"/>
  <c r="H33" i="1" s="1"/>
  <c r="F33" i="1"/>
  <c r="E33" i="1"/>
  <c r="D33" i="1"/>
  <c r="C33" i="1"/>
  <c r="H32" i="1"/>
  <c r="G32" i="1"/>
  <c r="F32" i="1"/>
  <c r="D32" i="1"/>
  <c r="E32" i="1" s="1"/>
  <c r="C32" i="1"/>
  <c r="F31" i="1"/>
  <c r="H31" i="1" s="1"/>
  <c r="E31" i="1"/>
  <c r="C31" i="1"/>
  <c r="G30" i="1"/>
  <c r="H30" i="1" s="1"/>
  <c r="F30" i="1"/>
  <c r="E30" i="1"/>
  <c r="D30" i="1"/>
  <c r="C30" i="1"/>
  <c r="H29" i="1"/>
  <c r="G29" i="1"/>
  <c r="F29" i="1"/>
  <c r="D29" i="1"/>
  <c r="C29" i="1"/>
  <c r="F28" i="1"/>
  <c r="H28" i="1" s="1"/>
  <c r="C28" i="1"/>
  <c r="E28" i="1" s="1"/>
  <c r="G27" i="1"/>
  <c r="G44" i="1" s="1"/>
  <c r="H44" i="1" s="1"/>
  <c r="F27" i="1"/>
  <c r="F44" i="1" s="1"/>
  <c r="E27" i="1"/>
  <c r="D27" i="1"/>
  <c r="C27" i="1"/>
  <c r="H26" i="1"/>
  <c r="E26" i="1"/>
  <c r="C23" i="1"/>
  <c r="C44" i="1" s="1"/>
  <c r="H17" i="1"/>
  <c r="G17" i="1"/>
  <c r="F17" i="1"/>
  <c r="D17" i="1"/>
  <c r="E17" i="1" s="1"/>
  <c r="C17" i="1"/>
  <c r="F16" i="1"/>
  <c r="H16" i="1" s="1"/>
  <c r="E16" i="1"/>
  <c r="C16" i="1"/>
  <c r="G15" i="1"/>
  <c r="H15" i="1" s="1"/>
  <c r="F15" i="1"/>
  <c r="D15" i="1"/>
  <c r="E15" i="1" s="1"/>
  <c r="C15" i="1"/>
  <c r="F14" i="1"/>
  <c r="C14" i="1"/>
  <c r="G13" i="1"/>
  <c r="H13" i="1" s="1"/>
  <c r="F13" i="1"/>
  <c r="D13" i="1"/>
  <c r="E13" i="1" s="1"/>
  <c r="C13" i="1"/>
  <c r="H12" i="1"/>
  <c r="G12" i="1"/>
  <c r="F12" i="1"/>
  <c r="D12" i="1"/>
  <c r="E12" i="1" s="1"/>
  <c r="C12" i="1"/>
  <c r="G11" i="1"/>
  <c r="H11" i="1" s="1"/>
  <c r="F11" i="1"/>
  <c r="F19" i="1" s="1"/>
  <c r="D11" i="1"/>
  <c r="E11" i="1" s="1"/>
  <c r="C11" i="1"/>
  <c r="H10" i="1"/>
  <c r="F10" i="1"/>
  <c r="E10" i="1"/>
  <c r="C10" i="1"/>
  <c r="H9" i="1"/>
  <c r="G9" i="1"/>
  <c r="G19" i="1" s="1"/>
  <c r="H19" i="1" s="1"/>
  <c r="F9" i="1"/>
  <c r="D9" i="1"/>
  <c r="D19" i="1" s="1"/>
  <c r="E19" i="1" s="1"/>
  <c r="C9" i="1"/>
  <c r="C19" i="1" s="1"/>
  <c r="D44" i="1" l="1"/>
  <c r="E44" i="1" s="1"/>
  <c r="E9" i="1"/>
  <c r="H27" i="1"/>
</calcChain>
</file>

<file path=xl/sharedStrings.xml><?xml version="1.0" encoding="utf-8"?>
<sst xmlns="http://schemas.openxmlformats.org/spreadsheetml/2006/main" count="94" uniqueCount="71">
  <si>
    <t xml:space="preserve">Exportaciones del sector madera y muebles - ENERO 2020 VS ENERO 2021
</t>
  </si>
  <si>
    <t>Posición</t>
  </si>
  <si>
    <t>Descripcion</t>
  </si>
  <si>
    <t>Kg</t>
  </si>
  <si>
    <t>USD (FOB)</t>
  </si>
  <si>
    <t>ENERO-ENERO 2020</t>
  </si>
  <si>
    <t>ENERO-ENERO 2021</t>
  </si>
  <si>
    <t>Var %</t>
  </si>
  <si>
    <t>4407</t>
  </si>
  <si>
    <t>Madera aserrada o desbastada</t>
  </si>
  <si>
    <t>4408</t>
  </si>
  <si>
    <t>Hojas para chapado</t>
  </si>
  <si>
    <t>4409</t>
  </si>
  <si>
    <t>Madera perfilada</t>
  </si>
  <si>
    <t>4410</t>
  </si>
  <si>
    <t>Tableros de partículas</t>
  </si>
  <si>
    <t>4411</t>
  </si>
  <si>
    <t>Tableros de fibra de madera</t>
  </si>
  <si>
    <t>4412</t>
  </si>
  <si>
    <t>Madera contrachapada, chapada y estratificada</t>
  </si>
  <si>
    <t>4415</t>
  </si>
  <si>
    <t>Cajones, envases y pallets</t>
  </si>
  <si>
    <t>4418</t>
  </si>
  <si>
    <t>Obras y piezas de carpintería para construcciones</t>
  </si>
  <si>
    <t>4421</t>
  </si>
  <si>
    <t>Manufacturas de madera</t>
  </si>
  <si>
    <t>Total Madera</t>
  </si>
  <si>
    <t>940130</t>
  </si>
  <si>
    <t>Asientos giratorios de altura ajustable</t>
  </si>
  <si>
    <t>940140</t>
  </si>
  <si>
    <t>Asientos transformables en cama</t>
  </si>
  <si>
    <t>940152 Y 940153</t>
  </si>
  <si>
    <t>Asientos de bambú o ratan</t>
  </si>
  <si>
    <t>940159</t>
  </si>
  <si>
    <t>Otros asientos con sus partes</t>
  </si>
  <si>
    <t>940161</t>
  </si>
  <si>
    <t>Asientos con armazon de madera, rellenos</t>
  </si>
  <si>
    <t>940169</t>
  </si>
  <si>
    <t>Asientos con armazon de madera, los demas</t>
  </si>
  <si>
    <t>940171</t>
  </si>
  <si>
    <t>Asientos con armazon de metal, rellenos</t>
  </si>
  <si>
    <t>940179</t>
  </si>
  <si>
    <t>Asientos con armazon de metal, los demas</t>
  </si>
  <si>
    <t>940180</t>
  </si>
  <si>
    <t>Los demas asientos</t>
  </si>
  <si>
    <t>940310</t>
  </si>
  <si>
    <t>Muebles de metal para oficinas</t>
  </si>
  <si>
    <t>940320</t>
  </si>
  <si>
    <t>Muebles de metal, los demas</t>
  </si>
  <si>
    <t>940330</t>
  </si>
  <si>
    <t>Muebles de madera para oficinas</t>
  </si>
  <si>
    <t>940340</t>
  </si>
  <si>
    <t>Muebles de madera para cocinas</t>
  </si>
  <si>
    <t>940350</t>
  </si>
  <si>
    <t>Muebles de madera para dormitorios</t>
  </si>
  <si>
    <t>940360</t>
  </si>
  <si>
    <t>Los demas muebles de madera</t>
  </si>
  <si>
    <t>Muebles de plástico</t>
  </si>
  <si>
    <t>940410</t>
  </si>
  <si>
    <t>Somieres</t>
  </si>
  <si>
    <t>940421</t>
  </si>
  <si>
    <t>Colchones de caucho o plastico celulares</t>
  </si>
  <si>
    <t>940429</t>
  </si>
  <si>
    <t>Colchones de otras materias</t>
  </si>
  <si>
    <t>940490</t>
  </si>
  <si>
    <t xml:space="preserve">Artículos de cama y similares </t>
  </si>
  <si>
    <t>Total Asientos, Muebles y Colchones</t>
  </si>
  <si>
    <t>940190</t>
  </si>
  <si>
    <t>Partes de asientos</t>
  </si>
  <si>
    <t>940390</t>
  </si>
  <si>
    <t>Partes de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</si>
</sst>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" fontId="2" fillId="2" borderId="16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3" fontId="2" fillId="0" borderId="0" xfId="0" applyNumberFormat="1" applyFont="1" applyAlignment="1">
      <alignment horizontal="center"/>
    </xf>
    <xf numFmtId="3" fontId="2" fillId="3" borderId="19" xfId="0" applyNumberFormat="1" applyFont="1" applyFill="1" applyBorder="1" applyAlignment="1">
      <alignment horizontal="center"/>
    </xf>
    <xf numFmtId="164" fontId="0" fillId="0" borderId="0" xfId="1" applyNumberFormat="1" applyFont="1" applyBorder="1"/>
    <xf numFmtId="3" fontId="2" fillId="0" borderId="2" xfId="0" applyNumberFormat="1" applyFont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164" fontId="0" fillId="0" borderId="4" xfId="1" applyNumberFormat="1" applyFont="1" applyBorder="1"/>
    <xf numFmtId="0" fontId="0" fillId="4" borderId="6" xfId="0" applyFill="1" applyBorder="1" applyAlignment="1">
      <alignment horizontal="center"/>
    </xf>
    <xf numFmtId="0" fontId="0" fillId="4" borderId="7" xfId="0" applyFill="1" applyBorder="1"/>
    <xf numFmtId="3" fontId="4" fillId="4" borderId="0" xfId="0" applyNumberFormat="1" applyFont="1" applyFill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164" fontId="0" fillId="4" borderId="0" xfId="1" applyNumberFormat="1" applyFont="1" applyFill="1" applyBorder="1"/>
    <xf numFmtId="3" fontId="4" fillId="4" borderId="6" xfId="0" applyNumberFormat="1" applyFont="1" applyFill="1" applyBorder="1" applyAlignment="1">
      <alignment horizontal="center"/>
    </xf>
    <xf numFmtId="3" fontId="4" fillId="4" borderId="0" xfId="0" applyNumberFormat="1" applyFont="1" applyFill="1" applyBorder="1" applyAlignment="1">
      <alignment horizontal="center"/>
    </xf>
    <xf numFmtId="164" fontId="1" fillId="4" borderId="7" xfId="1" applyNumberFormat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164" fontId="1" fillId="0" borderId="0" xfId="1" applyNumberFormat="1" applyFont="1" applyBorder="1"/>
    <xf numFmtId="3" fontId="4" fillId="0" borderId="6" xfId="0" applyNumberFormat="1" applyFont="1" applyBorder="1" applyAlignment="1">
      <alignment horizontal="center"/>
    </xf>
    <xf numFmtId="164" fontId="1" fillId="0" borderId="7" xfId="1" applyNumberFormat="1" applyFont="1" applyBorder="1"/>
    <xf numFmtId="164" fontId="1" fillId="4" borderId="0" xfId="1" applyNumberFormat="1" applyFont="1" applyFill="1" applyBorder="1"/>
    <xf numFmtId="164" fontId="0" fillId="4" borderId="7" xfId="1" applyNumberFormat="1" applyFont="1" applyFill="1" applyBorder="1"/>
    <xf numFmtId="0" fontId="0" fillId="0" borderId="9" xfId="0" applyBorder="1" applyAlignment="1">
      <alignment horizontal="center"/>
    </xf>
    <xf numFmtId="0" fontId="0" fillId="0" borderId="11" xfId="0" applyBorder="1"/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164" fontId="1" fillId="0" borderId="10" xfId="1" applyNumberFormat="1" applyFont="1" applyBorder="1"/>
    <xf numFmtId="164" fontId="1" fillId="0" borderId="11" xfId="1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164" fontId="5" fillId="0" borderId="21" xfId="1" applyNumberFormat="1" applyFont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/>
    </xf>
    <xf numFmtId="3" fontId="4" fillId="5" borderId="3" xfId="0" applyNumberFormat="1" applyFont="1" applyFill="1" applyBorder="1" applyAlignment="1">
      <alignment horizontal="center"/>
    </xf>
    <xf numFmtId="164" fontId="0" fillId="0" borderId="7" xfId="1" applyNumberFormat="1" applyFont="1" applyBorder="1"/>
    <xf numFmtId="3" fontId="4" fillId="0" borderId="3" xfId="0" applyNumberFormat="1" applyFont="1" applyBorder="1" applyAlignment="1">
      <alignment horizontal="center"/>
    </xf>
    <xf numFmtId="3" fontId="4" fillId="5" borderId="0" xfId="0" applyNumberFormat="1" applyFont="1" applyFill="1" applyBorder="1" applyAlignment="1">
      <alignment horizontal="center"/>
    </xf>
    <xf numFmtId="0" fontId="0" fillId="5" borderId="7" xfId="0" applyFill="1" applyBorder="1"/>
    <xf numFmtId="3" fontId="4" fillId="5" borderId="6" xfId="0" applyNumberFormat="1" applyFont="1" applyFill="1" applyBorder="1" applyAlignment="1">
      <alignment horizontal="center"/>
    </xf>
    <xf numFmtId="164" fontId="0" fillId="5" borderId="7" xfId="1" applyNumberFormat="1" applyFont="1" applyFill="1" applyBorder="1"/>
    <xf numFmtId="4" fontId="2" fillId="5" borderId="0" xfId="0" applyNumberFormat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1" xfId="0" applyFill="1" applyBorder="1"/>
    <xf numFmtId="3" fontId="4" fillId="4" borderId="9" xfId="0" applyNumberFormat="1" applyFont="1" applyFill="1" applyBorder="1" applyAlignment="1">
      <alignment horizontal="center"/>
    </xf>
    <xf numFmtId="3" fontId="4" fillId="4" borderId="10" xfId="0" applyNumberFormat="1" applyFont="1" applyFill="1" applyBorder="1" applyAlignment="1">
      <alignment horizontal="center"/>
    </xf>
    <xf numFmtId="164" fontId="0" fillId="4" borderId="11" xfId="1" applyNumberFormat="1" applyFont="1" applyFill="1" applyBorder="1"/>
    <xf numFmtId="9" fontId="5" fillId="0" borderId="21" xfId="1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/>
    <xf numFmtId="3" fontId="4" fillId="4" borderId="2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  <xf numFmtId="3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0</xdr:col>
      <xdr:colOff>1177222</xdr:colOff>
      <xdr:row>5</xdr:row>
      <xdr:rowOff>142875</xdr:rowOff>
    </xdr:to>
    <xdr:pic>
      <xdr:nvPicPr>
        <xdr:cNvPr id="2" name="1 Imagen" descr="FAIMA 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9" t="12971" r="10277" b="16623"/>
        <a:stretch>
          <a:fillRect/>
        </a:stretch>
      </xdr:blipFill>
      <xdr:spPr bwMode="auto">
        <a:xfrm>
          <a:off x="57150" y="133350"/>
          <a:ext cx="112007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IMA%20COMEX/BASE%20COMEX%20EXPO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2017"/>
      <sheetName val="PA 2018"/>
      <sheetName val="PA 2019"/>
      <sheetName val="PA 2020"/>
      <sheetName val="PA 2021"/>
      <sheetName val="ANUAL"/>
      <sheetName val="01"/>
      <sheetName val="02"/>
      <sheetName val="03"/>
      <sheetName val="03 vs 03"/>
      <sheetName val="04 vs 04"/>
      <sheetName val="04"/>
      <sheetName val="05"/>
      <sheetName val="05 VS 05"/>
      <sheetName val="06"/>
      <sheetName val="06 VS 06"/>
      <sheetName val="07"/>
      <sheetName val="07 vs 07"/>
      <sheetName val="08"/>
      <sheetName val="08 VS 08"/>
      <sheetName val="09"/>
      <sheetName val="09 VS 09"/>
      <sheetName val="10"/>
      <sheetName val="11"/>
      <sheetName val="12"/>
      <sheetName val="01 21"/>
      <sheetName val="2021"/>
      <sheetName val="2020"/>
      <sheetName val="2019"/>
      <sheetName val="2018"/>
      <sheetName val="2017"/>
    </sheetNames>
    <sheetDataSet>
      <sheetData sheetId="0"/>
      <sheetData sheetId="1"/>
      <sheetData sheetId="2"/>
      <sheetData sheetId="3">
        <row r="31">
          <cell r="G31">
            <v>10933905</v>
          </cell>
          <cell r="H31">
            <v>4023207.7</v>
          </cell>
        </row>
        <row r="286">
          <cell r="G286">
            <v>0</v>
          </cell>
          <cell r="H286">
            <v>0</v>
          </cell>
        </row>
        <row r="315">
          <cell r="G315">
            <v>1521929</v>
          </cell>
          <cell r="H315">
            <v>2127886</v>
          </cell>
        </row>
        <row r="396">
          <cell r="G396">
            <v>1990758.67</v>
          </cell>
          <cell r="H396">
            <v>696215.86</v>
          </cell>
        </row>
        <row r="566">
          <cell r="G566">
            <v>0</v>
          </cell>
          <cell r="H566">
            <v>0</v>
          </cell>
        </row>
        <row r="739">
          <cell r="G739">
            <v>0</v>
          </cell>
          <cell r="H739">
            <v>0</v>
          </cell>
        </row>
        <row r="821">
          <cell r="G821">
            <v>8847</v>
          </cell>
          <cell r="H821">
            <v>8186.79</v>
          </cell>
        </row>
        <row r="876">
          <cell r="G876">
            <v>101143.36</v>
          </cell>
          <cell r="H876">
            <v>91628.87</v>
          </cell>
        </row>
        <row r="992">
          <cell r="G992">
            <v>166662</v>
          </cell>
          <cell r="H992">
            <v>220488</v>
          </cell>
        </row>
        <row r="1053">
          <cell r="G1053">
            <v>0</v>
          </cell>
        </row>
        <row r="1222">
          <cell r="G1222">
            <v>2433.5500000000002</v>
          </cell>
          <cell r="H1222">
            <v>54787.87</v>
          </cell>
        </row>
        <row r="1223">
          <cell r="G1223">
            <v>270.91000000000003</v>
          </cell>
          <cell r="H1223">
            <v>887.7</v>
          </cell>
        </row>
        <row r="1271">
          <cell r="G1271">
            <v>0</v>
          </cell>
          <cell r="H1271">
            <v>0</v>
          </cell>
        </row>
        <row r="1272">
          <cell r="G1272">
            <v>3844</v>
          </cell>
          <cell r="H1272">
            <v>16968</v>
          </cell>
        </row>
        <row r="1333">
          <cell r="G1333">
            <v>73434</v>
          </cell>
          <cell r="H1333">
            <v>114971</v>
          </cell>
        </row>
        <row r="1371">
          <cell r="G1371">
            <v>31676</v>
          </cell>
          <cell r="H1371">
            <v>732550</v>
          </cell>
        </row>
        <row r="1424">
          <cell r="G1424">
            <v>0</v>
          </cell>
          <cell r="H1424">
            <v>0</v>
          </cell>
        </row>
        <row r="1425">
          <cell r="G1425">
            <v>12971</v>
          </cell>
          <cell r="H1425">
            <v>77489</v>
          </cell>
        </row>
        <row r="1426">
          <cell r="G1426">
            <v>21382</v>
          </cell>
          <cell r="H1426">
            <v>154861</v>
          </cell>
        </row>
        <row r="1427">
          <cell r="G1427">
            <v>0</v>
          </cell>
          <cell r="H1427">
            <v>0</v>
          </cell>
        </row>
        <row r="1428">
          <cell r="G1428">
            <v>5859</v>
          </cell>
          <cell r="H1428">
            <v>25404</v>
          </cell>
        </row>
        <row r="1429">
          <cell r="G1429">
            <v>10095</v>
          </cell>
          <cell r="H1429">
            <v>46579</v>
          </cell>
        </row>
        <row r="1430">
          <cell r="G1430">
            <v>2495</v>
          </cell>
          <cell r="H1430">
            <v>6150</v>
          </cell>
        </row>
        <row r="1601">
          <cell r="G1601">
            <v>12901</v>
          </cell>
          <cell r="H1601">
            <v>30270</v>
          </cell>
        </row>
        <row r="1648">
          <cell r="G1648">
            <v>6072.59</v>
          </cell>
        </row>
        <row r="1652">
          <cell r="H1652">
            <v>10680.35</v>
          </cell>
        </row>
        <row r="1653">
          <cell r="G1653">
            <v>6529.11</v>
          </cell>
          <cell r="H1653">
            <v>31415.55</v>
          </cell>
        </row>
        <row r="1654">
          <cell r="G1654">
            <v>12469.28</v>
          </cell>
          <cell r="H1654">
            <v>34580.61</v>
          </cell>
        </row>
        <row r="1655">
          <cell r="G1655">
            <v>20244</v>
          </cell>
          <cell r="H1655">
            <v>43373</v>
          </cell>
        </row>
      </sheetData>
      <sheetData sheetId="4">
        <row r="31">
          <cell r="G31">
            <v>14250802</v>
          </cell>
          <cell r="H31">
            <v>6388200</v>
          </cell>
        </row>
        <row r="315">
          <cell r="G315">
            <v>1883030</v>
          </cell>
          <cell r="H315">
            <v>3042693</v>
          </cell>
        </row>
        <row r="396">
          <cell r="G396">
            <v>3914317.41</v>
          </cell>
          <cell r="H396">
            <v>1125065.8799999999</v>
          </cell>
        </row>
        <row r="566">
          <cell r="G566">
            <v>1429584.13</v>
          </cell>
          <cell r="H566">
            <v>463184.18</v>
          </cell>
        </row>
        <row r="821">
          <cell r="G821">
            <v>1362.9</v>
          </cell>
          <cell r="H821">
            <v>2250.21</v>
          </cell>
        </row>
        <row r="992">
          <cell r="G992">
            <v>356105</v>
          </cell>
          <cell r="H992">
            <v>497756</v>
          </cell>
        </row>
        <row r="1224">
          <cell r="G1224">
            <v>5682</v>
          </cell>
          <cell r="H1224">
            <v>19520</v>
          </cell>
        </row>
        <row r="1273">
          <cell r="G1273">
            <v>1111.97</v>
          </cell>
          <cell r="H1273">
            <v>8173.78</v>
          </cell>
        </row>
        <row r="1274">
          <cell r="G1274">
            <v>4753</v>
          </cell>
          <cell r="H1274">
            <v>29756</v>
          </cell>
        </row>
        <row r="1371">
          <cell r="G1371">
            <v>27758</v>
          </cell>
          <cell r="H1371">
            <v>481178</v>
          </cell>
        </row>
        <row r="1424">
          <cell r="G1424">
            <v>3951.55</v>
          </cell>
          <cell r="H1424">
            <v>31395.7</v>
          </cell>
        </row>
        <row r="1425">
          <cell r="G1425">
            <v>63303</v>
          </cell>
          <cell r="H1425">
            <v>369802</v>
          </cell>
        </row>
        <row r="1426">
          <cell r="G1426">
            <v>22939.119999999999</v>
          </cell>
          <cell r="H1426">
            <v>49236.25</v>
          </cell>
        </row>
        <row r="1427">
          <cell r="G1427">
            <v>152977.13</v>
          </cell>
          <cell r="H1427">
            <v>302433.88</v>
          </cell>
        </row>
        <row r="1428">
          <cell r="G1428">
            <v>19529.55</v>
          </cell>
          <cell r="H1428">
            <v>45712.76</v>
          </cell>
        </row>
        <row r="1429">
          <cell r="G1429">
            <v>15103</v>
          </cell>
          <cell r="H1429">
            <v>85741</v>
          </cell>
        </row>
        <row r="1430">
          <cell r="G1430">
            <v>9165.24</v>
          </cell>
          <cell r="H1430">
            <v>71874.22</v>
          </cell>
        </row>
        <row r="1601">
          <cell r="G1601">
            <v>29474</v>
          </cell>
          <cell r="H1601">
            <v>55808</v>
          </cell>
        </row>
        <row r="1652">
          <cell r="G1652">
            <v>0</v>
          </cell>
          <cell r="H1652">
            <v>0</v>
          </cell>
        </row>
        <row r="1653">
          <cell r="G1653">
            <v>5609.82</v>
          </cell>
          <cell r="H1653">
            <v>23705.81</v>
          </cell>
        </row>
        <row r="1654">
          <cell r="G1654">
            <v>0</v>
          </cell>
          <cell r="H1654">
            <v>0</v>
          </cell>
        </row>
        <row r="1655">
          <cell r="G1655">
            <v>5579</v>
          </cell>
          <cell r="H1655">
            <v>36579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1"/>
  <sheetViews>
    <sheetView tabSelected="1" topLeftCell="A4" workbookViewId="0">
      <selection activeCell="E51" sqref="E51"/>
    </sheetView>
  </sheetViews>
  <sheetFormatPr baseColWidth="10" defaultRowHeight="15" x14ac:dyDescent="0.25"/>
  <cols>
    <col min="1" max="1" width="18" customWidth="1"/>
    <col min="2" max="2" width="44.7109375" customWidth="1"/>
    <col min="3" max="3" width="22.42578125" customWidth="1"/>
    <col min="4" max="4" width="21.7109375" customWidth="1"/>
    <col min="5" max="5" width="9.7109375" customWidth="1"/>
    <col min="6" max="6" width="22" customWidth="1"/>
    <col min="7" max="7" width="20.28515625" customWidth="1"/>
    <col min="8" max="8" width="9" bestFit="1" customWidth="1"/>
  </cols>
  <sheetData>
    <row r="1" spans="1:8" x14ac:dyDescent="0.25">
      <c r="A1" s="1"/>
      <c r="B1" s="2" t="s">
        <v>0</v>
      </c>
      <c r="C1" s="3"/>
      <c r="D1" s="3"/>
      <c r="E1" s="3"/>
      <c r="F1" s="3"/>
      <c r="G1" s="3"/>
      <c r="H1" s="4"/>
    </row>
    <row r="2" spans="1:8" x14ac:dyDescent="0.25">
      <c r="A2" s="5"/>
      <c r="B2" s="6"/>
      <c r="C2" s="7"/>
      <c r="D2" s="7"/>
      <c r="E2" s="7"/>
      <c r="F2" s="7"/>
      <c r="G2" s="7"/>
      <c r="H2" s="8"/>
    </row>
    <row r="3" spans="1:8" x14ac:dyDescent="0.25">
      <c r="A3" s="5"/>
      <c r="B3" s="6"/>
      <c r="C3" s="7"/>
      <c r="D3" s="7"/>
      <c r="E3" s="7"/>
      <c r="F3" s="7"/>
      <c r="G3" s="7"/>
      <c r="H3" s="8"/>
    </row>
    <row r="4" spans="1:8" x14ac:dyDescent="0.25">
      <c r="A4" s="5"/>
      <c r="B4" s="6"/>
      <c r="C4" s="7"/>
      <c r="D4" s="7"/>
      <c r="E4" s="7"/>
      <c r="F4" s="7"/>
      <c r="G4" s="7"/>
      <c r="H4" s="8"/>
    </row>
    <row r="5" spans="1:8" x14ac:dyDescent="0.25">
      <c r="A5" s="5"/>
      <c r="B5" s="6"/>
      <c r="C5" s="7"/>
      <c r="D5" s="7"/>
      <c r="E5" s="7"/>
      <c r="F5" s="7"/>
      <c r="G5" s="7"/>
      <c r="H5" s="8"/>
    </row>
    <row r="6" spans="1:8" ht="15.75" thickBot="1" x14ac:dyDescent="0.3">
      <c r="A6" s="9"/>
      <c r="B6" s="10"/>
      <c r="C6" s="11"/>
      <c r="D6" s="11"/>
      <c r="E6" s="11"/>
      <c r="F6" s="11"/>
      <c r="G6" s="11"/>
      <c r="H6" s="12"/>
    </row>
    <row r="7" spans="1:8" x14ac:dyDescent="0.25">
      <c r="A7" s="13" t="s">
        <v>1</v>
      </c>
      <c r="B7" s="14" t="s">
        <v>2</v>
      </c>
      <c r="C7" s="14" t="s">
        <v>3</v>
      </c>
      <c r="D7" s="14"/>
      <c r="E7" s="14"/>
      <c r="F7" s="14" t="s">
        <v>4</v>
      </c>
      <c r="G7" s="14"/>
      <c r="H7" s="15"/>
    </row>
    <row r="8" spans="1:8" ht="15.75" thickBot="1" x14ac:dyDescent="0.3">
      <c r="A8" s="16"/>
      <c r="B8" s="17"/>
      <c r="C8" s="18" t="s">
        <v>5</v>
      </c>
      <c r="D8" s="18" t="s">
        <v>6</v>
      </c>
      <c r="E8" s="19" t="s">
        <v>7</v>
      </c>
      <c r="F8" s="18" t="s">
        <v>5</v>
      </c>
      <c r="G8" s="18" t="s">
        <v>6</v>
      </c>
      <c r="H8" s="20" t="s">
        <v>7</v>
      </c>
    </row>
    <row r="9" spans="1:8" x14ac:dyDescent="0.25">
      <c r="A9" s="21" t="s">
        <v>8</v>
      </c>
      <c r="B9" s="22" t="s">
        <v>9</v>
      </c>
      <c r="C9" s="23">
        <f>'[1]PA 2020'!G31</f>
        <v>10933905</v>
      </c>
      <c r="D9" s="24">
        <f>'[1]PA 2021'!G31</f>
        <v>14250802</v>
      </c>
      <c r="E9" s="25">
        <f>D9/C9-1</f>
        <v>0.30335886401061662</v>
      </c>
      <c r="F9" s="26">
        <f>'[1]PA 2020'!H31</f>
        <v>4023207.7</v>
      </c>
      <c r="G9" s="27">
        <f>'[1]PA 2021'!H31</f>
        <v>6388200</v>
      </c>
      <c r="H9" s="28">
        <f>G9/F9-1</f>
        <v>0.58783748599407382</v>
      </c>
    </row>
    <row r="10" spans="1:8" x14ac:dyDescent="0.25">
      <c r="A10" s="29" t="s">
        <v>10</v>
      </c>
      <c r="B10" s="30" t="s">
        <v>11</v>
      </c>
      <c r="C10" s="31">
        <f>'[1]PA 2020'!G286</f>
        <v>0</v>
      </c>
      <c r="D10" s="32">
        <v>0</v>
      </c>
      <c r="E10" s="33" t="e">
        <f>D10/C10-1</f>
        <v>#DIV/0!</v>
      </c>
      <c r="F10" s="34">
        <f>'[1]PA 2020'!H286</f>
        <v>0</v>
      </c>
      <c r="G10" s="35">
        <v>0</v>
      </c>
      <c r="H10" s="36" t="e">
        <f t="shared" ref="H10:H17" si="0">G10/F10-1</f>
        <v>#DIV/0!</v>
      </c>
    </row>
    <row r="11" spans="1:8" x14ac:dyDescent="0.25">
      <c r="A11" s="37" t="s">
        <v>12</v>
      </c>
      <c r="B11" s="38" t="s">
        <v>13</v>
      </c>
      <c r="C11" s="39">
        <f>'[1]PA 2020'!G315</f>
        <v>1521929</v>
      </c>
      <c r="D11" s="40">
        <f>'[1]PA 2021'!G315</f>
        <v>1883030</v>
      </c>
      <c r="E11" s="41">
        <f t="shared" ref="E11:E17" si="1">D11/C11-1</f>
        <v>0.23726533892185508</v>
      </c>
      <c r="F11" s="42">
        <f>'[1]PA 2020'!H315</f>
        <v>2127886</v>
      </c>
      <c r="G11" s="40">
        <f>'[1]PA 2021'!H315</f>
        <v>3042693</v>
      </c>
      <c r="H11" s="43">
        <f t="shared" si="0"/>
        <v>0.42991353860122206</v>
      </c>
    </row>
    <row r="12" spans="1:8" x14ac:dyDescent="0.25">
      <c r="A12" s="29" t="s">
        <v>14</v>
      </c>
      <c r="B12" s="30" t="s">
        <v>15</v>
      </c>
      <c r="C12" s="31">
        <f>'[1]PA 2020'!G396</f>
        <v>1990758.67</v>
      </c>
      <c r="D12" s="35">
        <f>'[1]PA 2021'!G396</f>
        <v>3914317.41</v>
      </c>
      <c r="E12" s="44">
        <f t="shared" si="1"/>
        <v>0.96624406011000841</v>
      </c>
      <c r="F12" s="34">
        <f>'[1]PA 2020'!H396</f>
        <v>696215.86</v>
      </c>
      <c r="G12" s="35">
        <f>'[1]PA 2021'!H396</f>
        <v>1125065.8799999999</v>
      </c>
      <c r="H12" s="36">
        <f t="shared" si="0"/>
        <v>0.61597278177489367</v>
      </c>
    </row>
    <row r="13" spans="1:8" x14ac:dyDescent="0.25">
      <c r="A13" s="37" t="s">
        <v>16</v>
      </c>
      <c r="B13" s="38" t="s">
        <v>17</v>
      </c>
      <c r="C13" s="39">
        <f>'[1]PA 2020'!G566</f>
        <v>0</v>
      </c>
      <c r="D13" s="40">
        <f>'[1]PA 2021'!G566</f>
        <v>1429584.13</v>
      </c>
      <c r="E13" s="41" t="e">
        <f t="shared" si="1"/>
        <v>#DIV/0!</v>
      </c>
      <c r="F13" s="42">
        <f>'[1]PA 2020'!H566</f>
        <v>0</v>
      </c>
      <c r="G13" s="40">
        <f>'[1]PA 2021'!H566</f>
        <v>463184.18</v>
      </c>
      <c r="H13" s="43" t="e">
        <f t="shared" si="0"/>
        <v>#DIV/0!</v>
      </c>
    </row>
    <row r="14" spans="1:8" x14ac:dyDescent="0.25">
      <c r="A14" s="29" t="s">
        <v>18</v>
      </c>
      <c r="B14" s="30" t="s">
        <v>19</v>
      </c>
      <c r="C14" s="31">
        <f>'[1]PA 2020'!G739</f>
        <v>0</v>
      </c>
      <c r="D14" s="35">
        <v>0</v>
      </c>
      <c r="E14" s="45">
        <v>0</v>
      </c>
      <c r="F14" s="34">
        <f>'[1]PA 2020'!H739</f>
        <v>0</v>
      </c>
      <c r="G14" s="35">
        <v>0</v>
      </c>
      <c r="H14" s="45">
        <v>0</v>
      </c>
    </row>
    <row r="15" spans="1:8" x14ac:dyDescent="0.25">
      <c r="A15" s="37" t="s">
        <v>20</v>
      </c>
      <c r="B15" s="38" t="s">
        <v>21</v>
      </c>
      <c r="C15" s="39">
        <f>'[1]PA 2020'!G821</f>
        <v>8847</v>
      </c>
      <c r="D15" s="39">
        <f>'[1]PA 2021'!G821</f>
        <v>1362.9</v>
      </c>
      <c r="E15" s="41" t="e">
        <f>D15/C151</f>
        <v>#DIV/0!</v>
      </c>
      <c r="F15" s="42">
        <f>'[1]PA 2020'!H821</f>
        <v>8186.79</v>
      </c>
      <c r="G15" s="40">
        <f>'[1]PA 2021'!H821</f>
        <v>2250.21</v>
      </c>
      <c r="H15" s="43">
        <f t="shared" si="0"/>
        <v>-0.72514135576947747</v>
      </c>
    </row>
    <row r="16" spans="1:8" x14ac:dyDescent="0.25">
      <c r="A16" s="29" t="s">
        <v>22</v>
      </c>
      <c r="B16" s="30" t="s">
        <v>23</v>
      </c>
      <c r="C16" s="31">
        <f>'[1]PA 2020'!G876</f>
        <v>101143.36</v>
      </c>
      <c r="D16" s="31">
        <v>0</v>
      </c>
      <c r="E16" s="44">
        <f t="shared" si="1"/>
        <v>-1</v>
      </c>
      <c r="F16" s="34">
        <f>'[1]PA 2020'!H876</f>
        <v>91628.87</v>
      </c>
      <c r="G16" s="35">
        <v>0</v>
      </c>
      <c r="H16" s="36">
        <f t="shared" si="0"/>
        <v>-1</v>
      </c>
    </row>
    <row r="17" spans="1:8" ht="15.75" thickBot="1" x14ac:dyDescent="0.3">
      <c r="A17" s="46" t="s">
        <v>24</v>
      </c>
      <c r="B17" s="47" t="s">
        <v>25</v>
      </c>
      <c r="C17" s="48">
        <f>'[1]PA 2020'!G992</f>
        <v>166662</v>
      </c>
      <c r="D17" s="49">
        <f>'[1]PA 2021'!G992</f>
        <v>356105</v>
      </c>
      <c r="E17" s="50">
        <f t="shared" si="1"/>
        <v>1.1366898273151649</v>
      </c>
      <c r="F17" s="48">
        <f>'[1]PA 2020'!H992</f>
        <v>220488</v>
      </c>
      <c r="G17" s="49">
        <f>'[1]PA 2021'!H992</f>
        <v>497756</v>
      </c>
      <c r="H17" s="51">
        <f t="shared" si="0"/>
        <v>1.2575196836108993</v>
      </c>
    </row>
    <row r="18" spans="1:8" ht="15.75" thickBot="1" x14ac:dyDescent="0.3">
      <c r="B18" s="52"/>
      <c r="C18" s="53"/>
      <c r="D18" s="53"/>
      <c r="E18" s="54"/>
      <c r="H18" s="54"/>
    </row>
    <row r="19" spans="1:8" ht="16.5" thickBot="1" x14ac:dyDescent="0.3">
      <c r="A19" s="55" t="s">
        <v>26</v>
      </c>
      <c r="B19" s="56"/>
      <c r="C19" s="57">
        <f>SUM(C9:C17)</f>
        <v>14723245.029999999</v>
      </c>
      <c r="D19" s="58">
        <f>SUM(D9:D17)</f>
        <v>21835201.439999998</v>
      </c>
      <c r="E19" s="59">
        <f>D19/C19-1</f>
        <v>0.48304272567010309</v>
      </c>
      <c r="F19" s="57">
        <f>SUM(F9:F17)</f>
        <v>7167613.2200000007</v>
      </c>
      <c r="G19" s="58">
        <f>SUM(G9:G17)</f>
        <v>11519149.27</v>
      </c>
      <c r="H19" s="59">
        <f>G19/F19-1</f>
        <v>0.60711089123193496</v>
      </c>
    </row>
    <row r="20" spans="1:8" ht="15.75" thickBot="1" x14ac:dyDescent="0.3">
      <c r="B20" s="52"/>
      <c r="C20" s="53"/>
      <c r="D20" s="53"/>
    </row>
    <row r="21" spans="1:8" x14ac:dyDescent="0.25">
      <c r="A21" s="13" t="s">
        <v>1</v>
      </c>
      <c r="B21" s="14" t="s">
        <v>2</v>
      </c>
      <c r="C21" s="14" t="s">
        <v>3</v>
      </c>
      <c r="D21" s="14"/>
      <c r="E21" s="14"/>
      <c r="F21" s="14" t="s">
        <v>4</v>
      </c>
      <c r="G21" s="14"/>
      <c r="H21" s="15"/>
    </row>
    <row r="22" spans="1:8" ht="15.75" thickBot="1" x14ac:dyDescent="0.3">
      <c r="A22" s="16"/>
      <c r="B22" s="17"/>
      <c r="C22" s="18" t="s">
        <v>5</v>
      </c>
      <c r="D22" s="18" t="s">
        <v>6</v>
      </c>
      <c r="E22" s="60" t="s">
        <v>7</v>
      </c>
      <c r="F22" s="18" t="s">
        <v>5</v>
      </c>
      <c r="G22" s="18" t="s">
        <v>6</v>
      </c>
      <c r="H22" s="20" t="s">
        <v>7</v>
      </c>
    </row>
    <row r="23" spans="1:8" x14ac:dyDescent="0.25">
      <c r="A23" s="21" t="s">
        <v>27</v>
      </c>
      <c r="B23" s="22" t="s">
        <v>28</v>
      </c>
      <c r="C23" s="61">
        <f>'[1]PA 2020'!G1053</f>
        <v>0</v>
      </c>
      <c r="D23" s="62">
        <v>0</v>
      </c>
      <c r="E23" s="63">
        <v>0</v>
      </c>
      <c r="F23" s="61">
        <v>0</v>
      </c>
      <c r="G23" s="64">
        <v>0</v>
      </c>
      <c r="H23" s="63">
        <v>0</v>
      </c>
    </row>
    <row r="24" spans="1:8" x14ac:dyDescent="0.25">
      <c r="A24" s="29" t="s">
        <v>29</v>
      </c>
      <c r="B24" s="30" t="s">
        <v>30</v>
      </c>
      <c r="C24" s="34">
        <v>0</v>
      </c>
      <c r="D24" s="35">
        <v>0</v>
      </c>
      <c r="E24" s="45">
        <v>0</v>
      </c>
      <c r="F24" s="34">
        <v>0</v>
      </c>
      <c r="G24" s="35">
        <v>0</v>
      </c>
      <c r="H24" s="45">
        <v>0</v>
      </c>
    </row>
    <row r="25" spans="1:8" x14ac:dyDescent="0.25">
      <c r="A25" s="37" t="s">
        <v>31</v>
      </c>
      <c r="B25" s="38" t="s">
        <v>32</v>
      </c>
      <c r="C25" s="42">
        <v>0</v>
      </c>
      <c r="D25" s="65">
        <v>0</v>
      </c>
      <c r="E25" s="63">
        <v>0</v>
      </c>
      <c r="F25" s="42">
        <v>0</v>
      </c>
      <c r="G25" s="40">
        <v>0</v>
      </c>
      <c r="H25" s="63">
        <v>0</v>
      </c>
    </row>
    <row r="26" spans="1:8" x14ac:dyDescent="0.25">
      <c r="A26" s="29" t="s">
        <v>33</v>
      </c>
      <c r="B26" s="30" t="s">
        <v>34</v>
      </c>
      <c r="C26" s="34">
        <v>0</v>
      </c>
      <c r="D26" s="35">
        <v>0</v>
      </c>
      <c r="E26" s="45" t="e">
        <f>D26/C26-1</f>
        <v>#DIV/0!</v>
      </c>
      <c r="F26" s="34">
        <v>0</v>
      </c>
      <c r="G26" s="35">
        <v>0</v>
      </c>
      <c r="H26" s="45" t="e">
        <f t="shared" ref="H26:H42" si="2">G26/F26-1</f>
        <v>#DIV/0!</v>
      </c>
    </row>
    <row r="27" spans="1:8" x14ac:dyDescent="0.25">
      <c r="A27" s="37" t="s">
        <v>35</v>
      </c>
      <c r="B27" s="38" t="s">
        <v>36</v>
      </c>
      <c r="C27" s="42">
        <f>'[1]PA 2020'!G1222</f>
        <v>2433.5500000000002</v>
      </c>
      <c r="D27" s="65">
        <f>'[1]PA 2021'!G1224</f>
        <v>5682</v>
      </c>
      <c r="E27" s="63">
        <f t="shared" ref="E27:E42" si="3">D27/C27-1</f>
        <v>1.3348605946045899</v>
      </c>
      <c r="F27" s="42">
        <f>'[1]PA 2020'!H1222</f>
        <v>54787.87</v>
      </c>
      <c r="G27" s="40">
        <f>'[1]PA 2021'!H1224</f>
        <v>19520</v>
      </c>
      <c r="H27" s="63">
        <f t="shared" si="2"/>
        <v>-0.64371675701209052</v>
      </c>
    </row>
    <row r="28" spans="1:8" x14ac:dyDescent="0.25">
      <c r="A28" s="29" t="s">
        <v>37</v>
      </c>
      <c r="B28" s="30" t="s">
        <v>38</v>
      </c>
      <c r="C28" s="34">
        <f>'[1]PA 2020'!G1223</f>
        <v>270.91000000000003</v>
      </c>
      <c r="D28" s="35">
        <v>0</v>
      </c>
      <c r="E28" s="45">
        <f t="shared" si="3"/>
        <v>-1</v>
      </c>
      <c r="F28" s="34">
        <f>'[1]PA 2020'!H1223</f>
        <v>887.7</v>
      </c>
      <c r="G28" s="35">
        <v>0</v>
      </c>
      <c r="H28" s="45">
        <f t="shared" si="2"/>
        <v>-1</v>
      </c>
    </row>
    <row r="29" spans="1:8" x14ac:dyDescent="0.25">
      <c r="A29" s="37" t="s">
        <v>39</v>
      </c>
      <c r="B29" s="66" t="s">
        <v>40</v>
      </c>
      <c r="C29" s="67">
        <f>'[1]PA 2020'!G1271</f>
        <v>0</v>
      </c>
      <c r="D29" s="65">
        <f>'[1]PA 2021'!G1273</f>
        <v>1111.97</v>
      </c>
      <c r="E29" s="63">
        <v>0</v>
      </c>
      <c r="F29" s="67">
        <f>'[1]PA 2020'!H1271</f>
        <v>0</v>
      </c>
      <c r="G29" s="65">
        <f>'[1]PA 2021'!H1273</f>
        <v>8173.78</v>
      </c>
      <c r="H29" s="68" t="e">
        <f t="shared" si="2"/>
        <v>#DIV/0!</v>
      </c>
    </row>
    <row r="30" spans="1:8" x14ac:dyDescent="0.25">
      <c r="A30" s="29" t="s">
        <v>41</v>
      </c>
      <c r="B30" s="30" t="s">
        <v>42</v>
      </c>
      <c r="C30" s="34">
        <f>'[1]PA 2020'!G1272</f>
        <v>3844</v>
      </c>
      <c r="D30" s="35">
        <f>'[1]PA 2021'!G1274</f>
        <v>4753</v>
      </c>
      <c r="E30" s="45">
        <f t="shared" si="3"/>
        <v>0.2364724245577523</v>
      </c>
      <c r="F30" s="34">
        <f>'[1]PA 2020'!H1272</f>
        <v>16968</v>
      </c>
      <c r="G30" s="35">
        <f>'[1]PA 2021'!H1274</f>
        <v>29756</v>
      </c>
      <c r="H30" s="45">
        <f t="shared" si="2"/>
        <v>0.75365393682225368</v>
      </c>
    </row>
    <row r="31" spans="1:8" x14ac:dyDescent="0.25">
      <c r="A31" s="37" t="s">
        <v>43</v>
      </c>
      <c r="B31" s="38" t="s">
        <v>44</v>
      </c>
      <c r="C31" s="67">
        <f>'[1]PA 2020'!G1333</f>
        <v>73434</v>
      </c>
      <c r="D31" s="65">
        <v>0</v>
      </c>
      <c r="E31" s="68">
        <f t="shared" si="3"/>
        <v>-1</v>
      </c>
      <c r="F31" s="67">
        <f>'[1]PA 2020'!H1333</f>
        <v>114971</v>
      </c>
      <c r="G31" s="65">
        <v>0</v>
      </c>
      <c r="H31" s="63">
        <f t="shared" si="2"/>
        <v>-1</v>
      </c>
    </row>
    <row r="32" spans="1:8" x14ac:dyDescent="0.25">
      <c r="A32" s="29" t="s">
        <v>45</v>
      </c>
      <c r="B32" s="30" t="s">
        <v>46</v>
      </c>
      <c r="C32" s="34">
        <f>'[1]PA 2020'!G1424</f>
        <v>0</v>
      </c>
      <c r="D32" s="35">
        <f>'[1]PA 2021'!G1424</f>
        <v>3951.55</v>
      </c>
      <c r="E32" s="45" t="e">
        <f t="shared" si="3"/>
        <v>#DIV/0!</v>
      </c>
      <c r="F32" s="34">
        <f>'[1]PA 2020'!H1424</f>
        <v>0</v>
      </c>
      <c r="G32" s="35">
        <f>'[1]PA 2021'!H1424</f>
        <v>31395.7</v>
      </c>
      <c r="H32" s="45" t="e">
        <f t="shared" si="2"/>
        <v>#DIV/0!</v>
      </c>
    </row>
    <row r="33" spans="1:8" x14ac:dyDescent="0.25">
      <c r="A33" s="37" t="s">
        <v>47</v>
      </c>
      <c r="B33" s="38" t="s">
        <v>48</v>
      </c>
      <c r="C33" s="42">
        <f>'[1]PA 2020'!G1425</f>
        <v>12971</v>
      </c>
      <c r="D33" s="40">
        <f>'[1]PA 2021'!G1425</f>
        <v>63303</v>
      </c>
      <c r="E33" s="63">
        <f t="shared" si="3"/>
        <v>3.8803484696630948</v>
      </c>
      <c r="F33" s="42">
        <f>'[1]PA 2020'!H1425</f>
        <v>77489</v>
      </c>
      <c r="G33" s="40">
        <f>'[1]PA 2021'!H1425</f>
        <v>369802</v>
      </c>
      <c r="H33" s="63">
        <f t="shared" si="2"/>
        <v>3.7723160706680945</v>
      </c>
    </row>
    <row r="34" spans="1:8" x14ac:dyDescent="0.25">
      <c r="A34" s="29" t="s">
        <v>49</v>
      </c>
      <c r="B34" s="30" t="s">
        <v>50</v>
      </c>
      <c r="C34" s="34">
        <f>'[1]PA 2020'!G1426</f>
        <v>21382</v>
      </c>
      <c r="D34" s="35">
        <f>'[1]PA 2021'!G1426</f>
        <v>22939.119999999999</v>
      </c>
      <c r="E34" s="45">
        <f t="shared" si="3"/>
        <v>7.2823870545318359E-2</v>
      </c>
      <c r="F34" s="34">
        <f>'[1]PA 2020'!H1426</f>
        <v>154861</v>
      </c>
      <c r="G34" s="35">
        <f>'[1]PA 2021'!H1426</f>
        <v>49236.25</v>
      </c>
      <c r="H34" s="45">
        <f t="shared" si="2"/>
        <v>-0.68206165529087381</v>
      </c>
    </row>
    <row r="35" spans="1:8" x14ac:dyDescent="0.25">
      <c r="A35" s="37" t="s">
        <v>51</v>
      </c>
      <c r="B35" s="38" t="s">
        <v>52</v>
      </c>
      <c r="C35" s="42">
        <f>'[1]PA 2020'!G1427</f>
        <v>0</v>
      </c>
      <c r="D35" s="40">
        <f>'[1]PA 2021'!G1427</f>
        <v>152977.13</v>
      </c>
      <c r="E35" s="63">
        <v>0</v>
      </c>
      <c r="F35" s="42">
        <f>'[1]PA 2020'!H1427</f>
        <v>0</v>
      </c>
      <c r="G35" s="40">
        <f>'[1]PA 2021'!H1427</f>
        <v>302433.88</v>
      </c>
      <c r="H35" s="63">
        <v>0</v>
      </c>
    </row>
    <row r="36" spans="1:8" x14ac:dyDescent="0.25">
      <c r="A36" s="29" t="s">
        <v>53</v>
      </c>
      <c r="B36" s="30" t="s">
        <v>54</v>
      </c>
      <c r="C36" s="34">
        <f>'[1]PA 2020'!G1428</f>
        <v>5859</v>
      </c>
      <c r="D36" s="35">
        <f>'[1]PA 2021'!G1428</f>
        <v>19529.55</v>
      </c>
      <c r="E36" s="45">
        <f t="shared" si="3"/>
        <v>2.3332565284178188</v>
      </c>
      <c r="F36" s="34">
        <f>'[1]PA 2020'!H1428</f>
        <v>25404</v>
      </c>
      <c r="G36" s="35">
        <f>'[1]PA 2021'!H1428</f>
        <v>45712.76</v>
      </c>
      <c r="H36" s="45">
        <f t="shared" si="2"/>
        <v>0.79943158557707461</v>
      </c>
    </row>
    <row r="37" spans="1:8" x14ac:dyDescent="0.25">
      <c r="A37" s="37" t="s">
        <v>55</v>
      </c>
      <c r="B37" s="38" t="s">
        <v>56</v>
      </c>
      <c r="C37" s="42">
        <f>'[1]PA 2020'!G1429</f>
        <v>10095</v>
      </c>
      <c r="D37" s="40">
        <f>'[1]PA 2021'!G1429</f>
        <v>15103</v>
      </c>
      <c r="E37" s="63">
        <f t="shared" si="3"/>
        <v>0.49608717186726103</v>
      </c>
      <c r="F37" s="42">
        <f>'[1]PA 2020'!H1429</f>
        <v>46579</v>
      </c>
      <c r="G37" s="40">
        <f>'[1]PA 2021'!H1429</f>
        <v>85741</v>
      </c>
      <c r="H37" s="63">
        <f t="shared" si="2"/>
        <v>0.84076515167779475</v>
      </c>
    </row>
    <row r="38" spans="1:8" x14ac:dyDescent="0.25">
      <c r="A38" s="29">
        <v>940370</v>
      </c>
      <c r="B38" s="30" t="s">
        <v>57</v>
      </c>
      <c r="C38" s="34">
        <f>'[1]PA 2020'!G1430</f>
        <v>2495</v>
      </c>
      <c r="D38" s="35">
        <f>'[1]PA 2021'!G1430</f>
        <v>9165.24</v>
      </c>
      <c r="E38" s="45">
        <f t="shared" si="3"/>
        <v>2.6734428857715429</v>
      </c>
      <c r="F38" s="34">
        <f>'[1]PA 2020'!H1430</f>
        <v>6150</v>
      </c>
      <c r="G38" s="35">
        <f>'[1]PA 2021'!H1430</f>
        <v>71874.22</v>
      </c>
      <c r="H38" s="45">
        <f t="shared" si="2"/>
        <v>10.686865040650407</v>
      </c>
    </row>
    <row r="39" spans="1:8" x14ac:dyDescent="0.25">
      <c r="A39" s="37" t="s">
        <v>58</v>
      </c>
      <c r="B39" s="38" t="s">
        <v>59</v>
      </c>
      <c r="C39" s="42">
        <f>'[1]PA 2020'!G1648</f>
        <v>6072.59</v>
      </c>
      <c r="D39" s="69">
        <f>'[1]PA 2021'!G1652</f>
        <v>0</v>
      </c>
      <c r="E39" s="63">
        <f t="shared" si="3"/>
        <v>-1</v>
      </c>
      <c r="F39" s="42">
        <f>'[1]PA 2020'!H1652</f>
        <v>10680.35</v>
      </c>
      <c r="G39" s="40">
        <f>'[1]PA 2021'!H1652</f>
        <v>0</v>
      </c>
      <c r="H39" s="63">
        <f t="shared" si="2"/>
        <v>-1</v>
      </c>
    </row>
    <row r="40" spans="1:8" x14ac:dyDescent="0.25">
      <c r="A40" s="29" t="s">
        <v>60</v>
      </c>
      <c r="B40" s="30" t="s">
        <v>61</v>
      </c>
      <c r="C40" s="34">
        <f>'[1]PA 2020'!G1653</f>
        <v>6529.11</v>
      </c>
      <c r="D40" s="35">
        <f>'[1]PA 2021'!G1653</f>
        <v>5609.82</v>
      </c>
      <c r="E40" s="45">
        <f t="shared" si="3"/>
        <v>-0.1407986693439075</v>
      </c>
      <c r="F40" s="34">
        <f>'[1]PA 2020'!H1653</f>
        <v>31415.55</v>
      </c>
      <c r="G40" s="35">
        <f>'[1]PA 2021'!H1653</f>
        <v>23705.81</v>
      </c>
      <c r="H40" s="45">
        <f t="shared" si="2"/>
        <v>-0.24541158757366965</v>
      </c>
    </row>
    <row r="41" spans="1:8" x14ac:dyDescent="0.25">
      <c r="A41" s="37" t="s">
        <v>62</v>
      </c>
      <c r="B41" s="38" t="s">
        <v>63</v>
      </c>
      <c r="C41" s="42">
        <f>'[1]PA 2020'!G1654</f>
        <v>12469.28</v>
      </c>
      <c r="D41" s="69">
        <f>'[1]PA 2021'!G1654</f>
        <v>0</v>
      </c>
      <c r="E41" s="63">
        <f t="shared" si="3"/>
        <v>-1</v>
      </c>
      <c r="F41" s="42">
        <f>'[1]PA 2020'!H1654</f>
        <v>34580.61</v>
      </c>
      <c r="G41" s="40">
        <f>'[1]PA 2021'!H1654</f>
        <v>0</v>
      </c>
      <c r="H41" s="63">
        <f t="shared" si="2"/>
        <v>-1</v>
      </c>
    </row>
    <row r="42" spans="1:8" ht="15.75" thickBot="1" x14ac:dyDescent="0.3">
      <c r="A42" s="70" t="s">
        <v>64</v>
      </c>
      <c r="B42" s="71" t="s">
        <v>65</v>
      </c>
      <c r="C42" s="72">
        <f>'[1]PA 2020'!G1655</f>
        <v>20244</v>
      </c>
      <c r="D42" s="73">
        <f>'[1]PA 2021'!G1655</f>
        <v>5579</v>
      </c>
      <c r="E42" s="74">
        <f t="shared" si="3"/>
        <v>-0.72441217150760717</v>
      </c>
      <c r="F42" s="72">
        <f>'[1]PA 2020'!H1655</f>
        <v>43373</v>
      </c>
      <c r="G42" s="73">
        <f>'[1]PA 2021'!H1655</f>
        <v>36579</v>
      </c>
      <c r="H42" s="74">
        <f t="shared" si="2"/>
        <v>-0.15664122841399031</v>
      </c>
    </row>
    <row r="43" spans="1:8" ht="15.75" thickBot="1" x14ac:dyDescent="0.3"/>
    <row r="44" spans="1:8" ht="16.5" thickBot="1" x14ac:dyDescent="0.3">
      <c r="A44" s="55" t="s">
        <v>66</v>
      </c>
      <c r="B44" s="56"/>
      <c r="C44" s="57">
        <f>SUM(C23:C42)</f>
        <v>178099.44</v>
      </c>
      <c r="D44" s="58">
        <f>SUM(D23:D42)</f>
        <v>309704.38</v>
      </c>
      <c r="E44" s="75">
        <f>D44/C44-1</f>
        <v>0.73894078499067706</v>
      </c>
      <c r="F44" s="57">
        <f>SUM(F23:F42)</f>
        <v>618147.07999999996</v>
      </c>
      <c r="G44" s="58">
        <f>SUM(G23:G42)</f>
        <v>1073930.3999999999</v>
      </c>
      <c r="H44" s="59">
        <f>G44/F44-1</f>
        <v>0.73733798111608007</v>
      </c>
    </row>
    <row r="45" spans="1:8" ht="15.75" thickBot="1" x14ac:dyDescent="0.3"/>
    <row r="46" spans="1:8" x14ac:dyDescent="0.25">
      <c r="A46" s="13" t="s">
        <v>1</v>
      </c>
      <c r="B46" s="14" t="s">
        <v>2</v>
      </c>
      <c r="C46" s="14" t="s">
        <v>3</v>
      </c>
      <c r="D46" s="14"/>
      <c r="E46" s="14"/>
      <c r="F46" s="14" t="s">
        <v>4</v>
      </c>
      <c r="G46" s="14"/>
      <c r="H46" s="15"/>
    </row>
    <row r="47" spans="1:8" ht="15.75" thickBot="1" x14ac:dyDescent="0.3">
      <c r="A47" s="16"/>
      <c r="B47" s="17"/>
      <c r="C47" s="18" t="s">
        <v>5</v>
      </c>
      <c r="D47" s="18" t="s">
        <v>6</v>
      </c>
      <c r="E47" s="60" t="s">
        <v>7</v>
      </c>
      <c r="F47" s="18" t="s">
        <v>5</v>
      </c>
      <c r="G47" s="18" t="s">
        <v>6</v>
      </c>
      <c r="H47" s="20" t="s">
        <v>7</v>
      </c>
    </row>
    <row r="48" spans="1:8" x14ac:dyDescent="0.25">
      <c r="A48" s="76" t="s">
        <v>67</v>
      </c>
      <c r="B48" s="77" t="s">
        <v>68</v>
      </c>
      <c r="C48" s="78">
        <f>'[1]PA 2020'!G1371</f>
        <v>31676</v>
      </c>
      <c r="D48" s="79">
        <f>'[1]PA 2021'!G1371</f>
        <v>27758</v>
      </c>
      <c r="E48" s="80">
        <f>D48/C48-1</f>
        <v>-0.12368985983078673</v>
      </c>
      <c r="F48" s="78">
        <f>'[1]PA 2020'!H1371</f>
        <v>732550</v>
      </c>
      <c r="G48" s="79">
        <f>'[1]PA 2021'!H1371</f>
        <v>481178</v>
      </c>
      <c r="H48" s="80">
        <f>G48/F48-1</f>
        <v>-0.34314654289809565</v>
      </c>
    </row>
    <row r="49" spans="1:8" ht="15.75" thickBot="1" x14ac:dyDescent="0.3">
      <c r="A49" s="70" t="s">
        <v>69</v>
      </c>
      <c r="B49" s="71" t="s">
        <v>70</v>
      </c>
      <c r="C49" s="72">
        <f>'[1]PA 2020'!G1601</f>
        <v>12901</v>
      </c>
      <c r="D49" s="73">
        <f>'[1]PA 2021'!G1601</f>
        <v>29474</v>
      </c>
      <c r="E49" s="81">
        <f>D49/C49-1</f>
        <v>1.2846290985194946</v>
      </c>
      <c r="F49" s="72">
        <f>'[1]PA 2020'!H1601</f>
        <v>30270</v>
      </c>
      <c r="G49" s="73">
        <f>'[1]PA 2021'!H1601</f>
        <v>55808</v>
      </c>
      <c r="H49" s="81">
        <f>G49/F49-1</f>
        <v>0.84367360422860926</v>
      </c>
    </row>
    <row r="51" spans="1:8" x14ac:dyDescent="0.25">
      <c r="C51" s="82"/>
      <c r="F51" s="82"/>
    </row>
  </sheetData>
  <mergeCells count="16">
    <mergeCell ref="A46:A47"/>
    <mergeCell ref="B46:B47"/>
    <mergeCell ref="C46:E46"/>
    <mergeCell ref="F46:H46"/>
    <mergeCell ref="A19:B19"/>
    <mergeCell ref="A21:A22"/>
    <mergeCell ref="B21:B22"/>
    <mergeCell ref="C21:E21"/>
    <mergeCell ref="F21:H21"/>
    <mergeCell ref="A44:B44"/>
    <mergeCell ref="A1:A6"/>
    <mergeCell ref="B1:H6"/>
    <mergeCell ref="A7:A8"/>
    <mergeCell ref="B7:B8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01 21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2021-03-01T19:28:23Z</dcterms:created>
  <dcterms:modified xsi:type="dcterms:W3CDTF">2021-03-01T19:28:49Z</dcterms:modified>
</cp:coreProperties>
</file>